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192.168.1.220\Alritフォルダ\cocone共有\自己評価\R5\自己評価報告書\"/>
    </mc:Choice>
  </mc:AlternateContent>
  <xr:revisionPtr revIDLastSave="0" documentId="13_ncr:1_{CE52EBE6-A415-457B-AD2C-F384378B54C5}" xr6:coauthVersionLast="47" xr6:coauthVersionMax="47" xr10:uidLastSave="{00000000-0000-0000-0000-000000000000}"/>
  <bookViews>
    <workbookView xWindow="-98" yWindow="-98" windowWidth="21795" windowHeight="13875" firstSheet="3" activeTab="8" xr2:uid="{00000000-000D-0000-FFFF-FFFF00000000}"/>
  </bookViews>
  <sheets>
    <sheet name="【ここね】集計シート" sheetId="10" state="hidden" r:id="rId1"/>
    <sheet name="【ここね】報告シート" sheetId="15" r:id="rId2"/>
    <sheet name="【ここね江戸川】集計シート" sheetId="16" state="hidden" r:id="rId3"/>
    <sheet name="【ここね江戸川】報告シート" sheetId="17" r:id="rId4"/>
    <sheet name="【ここね篠崎】集計シート" sheetId="13" state="hidden" r:id="rId5"/>
    <sheet name="【ここね篠崎】報告シート" sheetId="14" r:id="rId6"/>
    <sheet name="アンケート チェック項目" sheetId="3" state="hidden" r:id="rId7"/>
    <sheet name="【ここね放デイ】集計シート" sheetId="18" state="hidden" r:id="rId8"/>
    <sheet name="【ここね放デイ】報告シート" sheetId="19" r:id="rId9"/>
    <sheet name="アンケート チェック項目 (放デイ)" sheetId="20" state="hidden" r:id="rId10"/>
    <sheet name="選択リスト" sheetId="2"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18" l="1"/>
  <c r="W80" i="18"/>
  <c r="W79" i="18"/>
  <c r="E32" i="19" s="1"/>
  <c r="O82" i="18"/>
  <c r="O81" i="18"/>
  <c r="O80" i="18"/>
  <c r="O79" i="18"/>
  <c r="D33" i="19"/>
  <c r="D32" i="19"/>
  <c r="D6" i="19"/>
  <c r="D7" i="19"/>
  <c r="D8" i="19"/>
  <c r="D9" i="19"/>
  <c r="D10" i="19"/>
  <c r="D11" i="19"/>
  <c r="D12" i="19"/>
  <c r="D13" i="19"/>
  <c r="D14" i="19"/>
  <c r="D15" i="19"/>
  <c r="D16" i="19"/>
  <c r="D17" i="19"/>
  <c r="D18" i="19"/>
  <c r="D19" i="19"/>
  <c r="D20" i="19"/>
  <c r="D21" i="19"/>
  <c r="D22" i="19"/>
  <c r="D23" i="19"/>
  <c r="D24" i="19"/>
  <c r="D5" i="19"/>
  <c r="D4" i="19"/>
  <c r="D38" i="17"/>
  <c r="D37" i="17"/>
  <c r="D36" i="17"/>
  <c r="D35" i="17"/>
  <c r="D34" i="17"/>
  <c r="D29" i="17"/>
  <c r="D28" i="17"/>
  <c r="D27" i="17"/>
  <c r="D26" i="17"/>
  <c r="D25" i="17"/>
  <c r="D24" i="17"/>
  <c r="D23" i="17"/>
  <c r="D22" i="17"/>
  <c r="D21" i="17"/>
  <c r="D20" i="17"/>
  <c r="D19" i="17"/>
  <c r="D18" i="17"/>
  <c r="D17" i="17"/>
  <c r="D16" i="17"/>
  <c r="D15" i="17"/>
  <c r="D14" i="17"/>
  <c r="D13" i="17"/>
  <c r="D12" i="17"/>
  <c r="D11" i="17"/>
  <c r="D10" i="17"/>
  <c r="D9" i="17"/>
  <c r="D8" i="17"/>
  <c r="D7" i="17"/>
  <c r="D6" i="17"/>
  <c r="D5" i="17"/>
  <c r="D4" i="17"/>
  <c r="D38" i="15"/>
  <c r="D37" i="15"/>
  <c r="D36" i="15"/>
  <c r="D35" i="15"/>
  <c r="D34" i="15"/>
  <c r="D29" i="15"/>
  <c r="D28" i="15"/>
  <c r="D27" i="15"/>
  <c r="D26" i="15"/>
  <c r="D25" i="15"/>
  <c r="D24" i="15"/>
  <c r="D23" i="15"/>
  <c r="D22" i="15"/>
  <c r="D21" i="15"/>
  <c r="D20" i="15"/>
  <c r="D19" i="15"/>
  <c r="D18" i="15"/>
  <c r="D17" i="15"/>
  <c r="D16" i="15"/>
  <c r="D15" i="15"/>
  <c r="D14" i="15"/>
  <c r="D13" i="15"/>
  <c r="D12" i="15"/>
  <c r="D11" i="15"/>
  <c r="D10" i="15"/>
  <c r="D9" i="15"/>
  <c r="D8" i="15"/>
  <c r="D7" i="15"/>
  <c r="D6" i="15"/>
  <c r="D5" i="15"/>
  <c r="D4" i="15"/>
  <c r="AD64" i="16"/>
  <c r="H38" i="17" s="1"/>
  <c r="AB64" i="16"/>
  <c r="H37" i="17" s="1"/>
  <c r="R64" i="16"/>
  <c r="H36" i="17" s="1"/>
  <c r="K64" i="16"/>
  <c r="H35" i="17" s="1"/>
  <c r="F64" i="16"/>
  <c r="H34" i="17" s="1"/>
  <c r="AD63" i="16"/>
  <c r="G38" i="17" s="1"/>
  <c r="AB63" i="16"/>
  <c r="G37" i="17" s="1"/>
  <c r="R63" i="16"/>
  <c r="G36" i="17" s="1"/>
  <c r="K63" i="16"/>
  <c r="G35" i="17" s="1"/>
  <c r="F63" i="16"/>
  <c r="G34" i="17" s="1"/>
  <c r="AD62" i="16"/>
  <c r="F38" i="17" s="1"/>
  <c r="AB62" i="16"/>
  <c r="F37" i="17" s="1"/>
  <c r="R62" i="16"/>
  <c r="F36" i="17" s="1"/>
  <c r="K62" i="16"/>
  <c r="F35" i="17" s="1"/>
  <c r="F62" i="16"/>
  <c r="F34" i="17" s="1"/>
  <c r="AD61" i="16"/>
  <c r="E38" i="17" s="1"/>
  <c r="AB61" i="16"/>
  <c r="E37" i="17" s="1"/>
  <c r="R61" i="16"/>
  <c r="K61" i="16"/>
  <c r="F61" i="16"/>
  <c r="E34" i="17" s="1"/>
  <c r="AE51" i="16"/>
  <c r="H29" i="17" s="1"/>
  <c r="AD51" i="16"/>
  <c r="H28" i="17" s="1"/>
  <c r="AC51" i="16"/>
  <c r="H27" i="17" s="1"/>
  <c r="AB51" i="16"/>
  <c r="H26" i="17" s="1"/>
  <c r="AA51" i="16"/>
  <c r="H25" i="17" s="1"/>
  <c r="Z51" i="16"/>
  <c r="H24" i="17" s="1"/>
  <c r="Y51" i="16"/>
  <c r="H23" i="17" s="1"/>
  <c r="X51" i="16"/>
  <c r="H22" i="17" s="1"/>
  <c r="W51" i="16"/>
  <c r="H21" i="17" s="1"/>
  <c r="V51" i="16"/>
  <c r="H20" i="17" s="1"/>
  <c r="U51" i="16"/>
  <c r="H19" i="17" s="1"/>
  <c r="T51" i="16"/>
  <c r="H18" i="17" s="1"/>
  <c r="S51" i="16"/>
  <c r="H17" i="17" s="1"/>
  <c r="R51" i="16"/>
  <c r="H16" i="17" s="1"/>
  <c r="Q51" i="16"/>
  <c r="H15" i="17" s="1"/>
  <c r="P51" i="16"/>
  <c r="H14" i="17" s="1"/>
  <c r="O51" i="16"/>
  <c r="H13" i="17" s="1"/>
  <c r="N51" i="16"/>
  <c r="H12" i="17" s="1"/>
  <c r="M51" i="16"/>
  <c r="H11" i="17" s="1"/>
  <c r="L51" i="16"/>
  <c r="H10" i="17" s="1"/>
  <c r="K51" i="16"/>
  <c r="H9" i="17" s="1"/>
  <c r="J51" i="16"/>
  <c r="H8" i="17" s="1"/>
  <c r="I51" i="16"/>
  <c r="H7" i="17" s="1"/>
  <c r="H51" i="16"/>
  <c r="H6" i="17" s="1"/>
  <c r="G51" i="16"/>
  <c r="H5" i="17" s="1"/>
  <c r="F51" i="16"/>
  <c r="H4" i="17" s="1"/>
  <c r="AE50" i="16"/>
  <c r="G29" i="17" s="1"/>
  <c r="AD50" i="16"/>
  <c r="G28" i="17" s="1"/>
  <c r="AC50" i="16"/>
  <c r="G27" i="17" s="1"/>
  <c r="AB50" i="16"/>
  <c r="G26" i="17" s="1"/>
  <c r="AA50" i="16"/>
  <c r="G25" i="17" s="1"/>
  <c r="Z50" i="16"/>
  <c r="G24" i="17" s="1"/>
  <c r="Y50" i="16"/>
  <c r="G23" i="17" s="1"/>
  <c r="X50" i="16"/>
  <c r="G22" i="17" s="1"/>
  <c r="W50" i="16"/>
  <c r="G21" i="17" s="1"/>
  <c r="V50" i="16"/>
  <c r="G20" i="17" s="1"/>
  <c r="U50" i="16"/>
  <c r="G19" i="17" s="1"/>
  <c r="T50" i="16"/>
  <c r="G18" i="17" s="1"/>
  <c r="S50" i="16"/>
  <c r="G17" i="17" s="1"/>
  <c r="R50" i="16"/>
  <c r="G16" i="17" s="1"/>
  <c r="Q50" i="16"/>
  <c r="G15" i="17" s="1"/>
  <c r="P50" i="16"/>
  <c r="G14" i="17" s="1"/>
  <c r="O50" i="16"/>
  <c r="G13" i="17" s="1"/>
  <c r="N50" i="16"/>
  <c r="G12" i="17" s="1"/>
  <c r="M50" i="16"/>
  <c r="G11" i="17" s="1"/>
  <c r="L50" i="16"/>
  <c r="G10" i="17" s="1"/>
  <c r="K50" i="16"/>
  <c r="G9" i="17" s="1"/>
  <c r="J50" i="16"/>
  <c r="G8" i="17" s="1"/>
  <c r="I50" i="16"/>
  <c r="G7" i="17" s="1"/>
  <c r="H50" i="16"/>
  <c r="G6" i="17" s="1"/>
  <c r="G50" i="16"/>
  <c r="G5" i="17" s="1"/>
  <c r="F50" i="16"/>
  <c r="G4" i="17" s="1"/>
  <c r="AE49" i="16"/>
  <c r="F29" i="17" s="1"/>
  <c r="AD49" i="16"/>
  <c r="F28" i="17" s="1"/>
  <c r="AC49" i="16"/>
  <c r="F27" i="17" s="1"/>
  <c r="AB49" i="16"/>
  <c r="F26" i="17" s="1"/>
  <c r="AA49" i="16"/>
  <c r="F25" i="17" s="1"/>
  <c r="Z49" i="16"/>
  <c r="F24" i="17" s="1"/>
  <c r="Y49" i="16"/>
  <c r="F23" i="17" s="1"/>
  <c r="X49" i="16"/>
  <c r="F22" i="17" s="1"/>
  <c r="W49" i="16"/>
  <c r="F21" i="17" s="1"/>
  <c r="V49" i="16"/>
  <c r="F20" i="17" s="1"/>
  <c r="U49" i="16"/>
  <c r="F19" i="17" s="1"/>
  <c r="T49" i="16"/>
  <c r="F18" i="17" s="1"/>
  <c r="S49" i="16"/>
  <c r="F17" i="17" s="1"/>
  <c r="R49" i="16"/>
  <c r="F16" i="17" s="1"/>
  <c r="Q49" i="16"/>
  <c r="F15" i="17" s="1"/>
  <c r="P49" i="16"/>
  <c r="F14" i="17" s="1"/>
  <c r="O49" i="16"/>
  <c r="F13" i="17" s="1"/>
  <c r="N49" i="16"/>
  <c r="F12" i="17" s="1"/>
  <c r="M49" i="16"/>
  <c r="F11" i="17" s="1"/>
  <c r="L49" i="16"/>
  <c r="F10" i="17" s="1"/>
  <c r="K49" i="16"/>
  <c r="F9" i="17" s="1"/>
  <c r="J49" i="16"/>
  <c r="F8" i="17" s="1"/>
  <c r="I49" i="16"/>
  <c r="F7" i="17" s="1"/>
  <c r="H49" i="16"/>
  <c r="F6" i="17" s="1"/>
  <c r="G49" i="16"/>
  <c r="F5" i="17" s="1"/>
  <c r="F49" i="16"/>
  <c r="F4" i="17" s="1"/>
  <c r="AE48" i="16"/>
  <c r="E29" i="17" s="1"/>
  <c r="AD48" i="16"/>
  <c r="E28" i="17" s="1"/>
  <c r="AC48" i="16"/>
  <c r="E27" i="17" s="1"/>
  <c r="AB48" i="16"/>
  <c r="E26" i="17" s="1"/>
  <c r="AA48" i="16"/>
  <c r="Z48" i="16"/>
  <c r="Y48" i="16"/>
  <c r="E23" i="17" s="1"/>
  <c r="X48" i="16"/>
  <c r="E22" i="17" s="1"/>
  <c r="W48" i="16"/>
  <c r="E21" i="17" s="1"/>
  <c r="V48" i="16"/>
  <c r="E20" i="17" s="1"/>
  <c r="U48" i="16"/>
  <c r="E19" i="17" s="1"/>
  <c r="T48" i="16"/>
  <c r="E18" i="17" s="1"/>
  <c r="S48" i="16"/>
  <c r="R48" i="16"/>
  <c r="Q48" i="16"/>
  <c r="E15" i="17" s="1"/>
  <c r="P48" i="16"/>
  <c r="E14" i="17" s="1"/>
  <c r="O48" i="16"/>
  <c r="E13" i="17" s="1"/>
  <c r="N48" i="16"/>
  <c r="E12" i="17" s="1"/>
  <c r="M48" i="16"/>
  <c r="E11" i="17" s="1"/>
  <c r="L48" i="16"/>
  <c r="E10" i="17" s="1"/>
  <c r="K48" i="16"/>
  <c r="J48" i="16"/>
  <c r="I48" i="16"/>
  <c r="E7" i="17" s="1"/>
  <c r="H48" i="16"/>
  <c r="E6" i="17" s="1"/>
  <c r="G48" i="16"/>
  <c r="E5" i="17" s="1"/>
  <c r="F48" i="16"/>
  <c r="E4" i="17" s="1"/>
  <c r="C8" i="16"/>
  <c r="C9" i="16" s="1"/>
  <c r="E7" i="16"/>
  <c r="AD64" i="10"/>
  <c r="H38" i="15" s="1"/>
  <c r="AB64" i="10"/>
  <c r="H37" i="15" s="1"/>
  <c r="R64" i="10"/>
  <c r="H36" i="15" s="1"/>
  <c r="K64" i="10"/>
  <c r="H35" i="15" s="1"/>
  <c r="F64" i="10"/>
  <c r="H34" i="15" s="1"/>
  <c r="AD63" i="10"/>
  <c r="G38" i="15" s="1"/>
  <c r="AB63" i="10"/>
  <c r="G37" i="15" s="1"/>
  <c r="R63" i="10"/>
  <c r="G36" i="15" s="1"/>
  <c r="K63" i="10"/>
  <c r="G35" i="15" s="1"/>
  <c r="F63" i="10"/>
  <c r="G34" i="15" s="1"/>
  <c r="AD62" i="10"/>
  <c r="F38" i="15" s="1"/>
  <c r="AB62" i="10"/>
  <c r="F37" i="15" s="1"/>
  <c r="R62" i="10"/>
  <c r="F36" i="15" s="1"/>
  <c r="K62" i="10"/>
  <c r="F35" i="15" s="1"/>
  <c r="F62" i="10"/>
  <c r="F34" i="15" s="1"/>
  <c r="AD61" i="10"/>
  <c r="E38" i="15" s="1"/>
  <c r="AB61" i="10"/>
  <c r="E37" i="15" s="1"/>
  <c r="R61" i="10"/>
  <c r="E36" i="15" s="1"/>
  <c r="K61" i="10"/>
  <c r="E35" i="15" s="1"/>
  <c r="F61" i="10"/>
  <c r="E34" i="15" s="1"/>
  <c r="AE51" i="10"/>
  <c r="H29" i="15" s="1"/>
  <c r="AD51" i="10"/>
  <c r="H28" i="15" s="1"/>
  <c r="AC51" i="10"/>
  <c r="H27" i="15" s="1"/>
  <c r="AB51" i="10"/>
  <c r="H26" i="15" s="1"/>
  <c r="AA51" i="10"/>
  <c r="H25" i="15" s="1"/>
  <c r="Z51" i="10"/>
  <c r="H24" i="15" s="1"/>
  <c r="Y51" i="10"/>
  <c r="H23" i="15" s="1"/>
  <c r="X51" i="10"/>
  <c r="H22" i="15" s="1"/>
  <c r="W51" i="10"/>
  <c r="H21" i="15" s="1"/>
  <c r="V51" i="10"/>
  <c r="H20" i="15" s="1"/>
  <c r="U51" i="10"/>
  <c r="H19" i="15" s="1"/>
  <c r="T51" i="10"/>
  <c r="H18" i="15" s="1"/>
  <c r="S51" i="10"/>
  <c r="H17" i="15" s="1"/>
  <c r="R51" i="10"/>
  <c r="H16" i="15" s="1"/>
  <c r="Q51" i="10"/>
  <c r="H15" i="15" s="1"/>
  <c r="P51" i="10"/>
  <c r="H14" i="15" s="1"/>
  <c r="O51" i="10"/>
  <c r="H13" i="15" s="1"/>
  <c r="N51" i="10"/>
  <c r="H12" i="15" s="1"/>
  <c r="M51" i="10"/>
  <c r="H11" i="15" s="1"/>
  <c r="L51" i="10"/>
  <c r="H10" i="15" s="1"/>
  <c r="K51" i="10"/>
  <c r="H9" i="15" s="1"/>
  <c r="J51" i="10"/>
  <c r="H8" i="15" s="1"/>
  <c r="I51" i="10"/>
  <c r="H7" i="15" s="1"/>
  <c r="H51" i="10"/>
  <c r="H6" i="15" s="1"/>
  <c r="G51" i="10"/>
  <c r="H5" i="15" s="1"/>
  <c r="F51" i="10"/>
  <c r="H4" i="15" s="1"/>
  <c r="AE50" i="10"/>
  <c r="G29" i="15" s="1"/>
  <c r="AD50" i="10"/>
  <c r="G28" i="15" s="1"/>
  <c r="AC50" i="10"/>
  <c r="G27" i="15" s="1"/>
  <c r="AB50" i="10"/>
  <c r="G26" i="15" s="1"/>
  <c r="AA50" i="10"/>
  <c r="G25" i="15" s="1"/>
  <c r="Z50" i="10"/>
  <c r="G24" i="15" s="1"/>
  <c r="Y50" i="10"/>
  <c r="G23" i="15" s="1"/>
  <c r="X50" i="10"/>
  <c r="G22" i="15" s="1"/>
  <c r="W50" i="10"/>
  <c r="G21" i="15" s="1"/>
  <c r="V50" i="10"/>
  <c r="G20" i="15" s="1"/>
  <c r="U50" i="10"/>
  <c r="G19" i="15" s="1"/>
  <c r="T50" i="10"/>
  <c r="G18" i="15" s="1"/>
  <c r="S50" i="10"/>
  <c r="G17" i="15" s="1"/>
  <c r="R50" i="10"/>
  <c r="G16" i="15" s="1"/>
  <c r="Q50" i="10"/>
  <c r="G15" i="15" s="1"/>
  <c r="P50" i="10"/>
  <c r="G14" i="15" s="1"/>
  <c r="O50" i="10"/>
  <c r="G13" i="15" s="1"/>
  <c r="N50" i="10"/>
  <c r="G12" i="15" s="1"/>
  <c r="M50" i="10"/>
  <c r="G11" i="15" s="1"/>
  <c r="L50" i="10"/>
  <c r="G10" i="15" s="1"/>
  <c r="K50" i="10"/>
  <c r="G9" i="15" s="1"/>
  <c r="J50" i="10"/>
  <c r="G8" i="15" s="1"/>
  <c r="I50" i="10"/>
  <c r="G7" i="15" s="1"/>
  <c r="H50" i="10"/>
  <c r="G6" i="15" s="1"/>
  <c r="G50" i="10"/>
  <c r="G5" i="15" s="1"/>
  <c r="F50" i="10"/>
  <c r="G4" i="15" s="1"/>
  <c r="AE49" i="10"/>
  <c r="F29" i="15" s="1"/>
  <c r="AD49" i="10"/>
  <c r="F28" i="15" s="1"/>
  <c r="AC49" i="10"/>
  <c r="F27" i="15" s="1"/>
  <c r="AB49" i="10"/>
  <c r="F26" i="15" s="1"/>
  <c r="AA49" i="10"/>
  <c r="F25" i="15" s="1"/>
  <c r="Z49" i="10"/>
  <c r="F24" i="15" s="1"/>
  <c r="Y49" i="10"/>
  <c r="F23" i="15" s="1"/>
  <c r="X49" i="10"/>
  <c r="F22" i="15" s="1"/>
  <c r="W49" i="10"/>
  <c r="F21" i="15" s="1"/>
  <c r="V49" i="10"/>
  <c r="F20" i="15" s="1"/>
  <c r="U49" i="10"/>
  <c r="F19" i="15" s="1"/>
  <c r="T49" i="10"/>
  <c r="F18" i="15" s="1"/>
  <c r="S49" i="10"/>
  <c r="F17" i="15" s="1"/>
  <c r="R49" i="10"/>
  <c r="F16" i="15" s="1"/>
  <c r="Q49" i="10"/>
  <c r="F15" i="15" s="1"/>
  <c r="P49" i="10"/>
  <c r="F14" i="15" s="1"/>
  <c r="O49" i="10"/>
  <c r="F13" i="15" s="1"/>
  <c r="N49" i="10"/>
  <c r="F12" i="15" s="1"/>
  <c r="M49" i="10"/>
  <c r="F11" i="15" s="1"/>
  <c r="L49" i="10"/>
  <c r="F10" i="15" s="1"/>
  <c r="K49" i="10"/>
  <c r="F9" i="15" s="1"/>
  <c r="J49" i="10"/>
  <c r="F8" i="15" s="1"/>
  <c r="I49" i="10"/>
  <c r="F7" i="15" s="1"/>
  <c r="H49" i="10"/>
  <c r="F6" i="15" s="1"/>
  <c r="G49" i="10"/>
  <c r="F5" i="15" s="1"/>
  <c r="F49" i="10"/>
  <c r="F4" i="15" s="1"/>
  <c r="AE48" i="10"/>
  <c r="E29" i="15" s="1"/>
  <c r="AD48" i="10"/>
  <c r="E28" i="15" s="1"/>
  <c r="AC48" i="10"/>
  <c r="E27" i="15" s="1"/>
  <c r="AB48" i="10"/>
  <c r="E26" i="15" s="1"/>
  <c r="AA48" i="10"/>
  <c r="E25" i="15" s="1"/>
  <c r="Z48" i="10"/>
  <c r="Y48" i="10"/>
  <c r="E23" i="15" s="1"/>
  <c r="X48" i="10"/>
  <c r="E22" i="15" s="1"/>
  <c r="W48" i="10"/>
  <c r="E21" i="15" s="1"/>
  <c r="V48" i="10"/>
  <c r="E20" i="15" s="1"/>
  <c r="U48" i="10"/>
  <c r="E19" i="15" s="1"/>
  <c r="T48" i="10"/>
  <c r="E18" i="15" s="1"/>
  <c r="S48" i="10"/>
  <c r="E17" i="15" s="1"/>
  <c r="R48" i="10"/>
  <c r="Q48" i="10"/>
  <c r="E15" i="15" s="1"/>
  <c r="P48" i="10"/>
  <c r="E14" i="15" s="1"/>
  <c r="O48" i="10"/>
  <c r="E13" i="15" s="1"/>
  <c r="N48" i="10"/>
  <c r="E12" i="15" s="1"/>
  <c r="M48" i="10"/>
  <c r="E11" i="15" s="1"/>
  <c r="L48" i="10"/>
  <c r="E10" i="15" s="1"/>
  <c r="K48" i="10"/>
  <c r="E9" i="15" s="1"/>
  <c r="J48" i="10"/>
  <c r="I48" i="10"/>
  <c r="E7" i="15" s="1"/>
  <c r="H48" i="10"/>
  <c r="E6" i="15" s="1"/>
  <c r="G48" i="10"/>
  <c r="E5" i="15" s="1"/>
  <c r="F48" i="10"/>
  <c r="E4" i="15" s="1"/>
  <c r="C8" i="10"/>
  <c r="C9" i="10" s="1"/>
  <c r="E7" i="10"/>
  <c r="D13" i="14"/>
  <c r="D12" i="14"/>
  <c r="D7" i="14"/>
  <c r="D5" i="14"/>
  <c r="AD61" i="13"/>
  <c r="AD62" i="13"/>
  <c r="F38" i="14" s="1"/>
  <c r="AD63" i="13"/>
  <c r="G38" i="14" s="1"/>
  <c r="AD64" i="13"/>
  <c r="H38" i="14" s="1"/>
  <c r="AB64" i="13"/>
  <c r="H37" i="14" s="1"/>
  <c r="AB62" i="13"/>
  <c r="F37" i="14" s="1"/>
  <c r="AB63" i="13"/>
  <c r="G37" i="14" s="1"/>
  <c r="AB61" i="13"/>
  <c r="E37" i="14" s="1"/>
  <c r="AD51" i="13"/>
  <c r="H28" i="14" s="1"/>
  <c r="AD50" i="13"/>
  <c r="G28" i="14" s="1"/>
  <c r="AD49" i="13"/>
  <c r="F28" i="14" s="1"/>
  <c r="AD48" i="13"/>
  <c r="E28" i="14" s="1"/>
  <c r="AC51" i="13"/>
  <c r="H27" i="14" s="1"/>
  <c r="AC50" i="13"/>
  <c r="G27" i="14" s="1"/>
  <c r="AC49" i="13"/>
  <c r="F27" i="14" s="1"/>
  <c r="AC48" i="13"/>
  <c r="E27" i="14" s="1"/>
  <c r="AE51" i="13"/>
  <c r="H29" i="14" s="1"/>
  <c r="AE50" i="13"/>
  <c r="G29" i="14" s="1"/>
  <c r="AE49" i="13"/>
  <c r="F29" i="14" s="1"/>
  <c r="AE48" i="13"/>
  <c r="E29" i="14" s="1"/>
  <c r="R64" i="13"/>
  <c r="H36" i="14" s="1"/>
  <c r="R63" i="13"/>
  <c r="G36" i="14" s="1"/>
  <c r="R62" i="13"/>
  <c r="F36" i="14" s="1"/>
  <c r="R61" i="13"/>
  <c r="E36" i="14" s="1"/>
  <c r="K64" i="13"/>
  <c r="H35" i="14" s="1"/>
  <c r="K63" i="13"/>
  <c r="G35" i="14" s="1"/>
  <c r="K62" i="13"/>
  <c r="F35" i="14" s="1"/>
  <c r="K61" i="13"/>
  <c r="E35" i="14" s="1"/>
  <c r="F64" i="13"/>
  <c r="H34" i="14" s="1"/>
  <c r="F63" i="13"/>
  <c r="G34" i="14" s="1"/>
  <c r="F62" i="13"/>
  <c r="F34" i="14" s="1"/>
  <c r="F61" i="13"/>
  <c r="J52" i="16" l="1"/>
  <c r="J58" i="16" s="1"/>
  <c r="R52" i="16"/>
  <c r="I16" i="17" s="1"/>
  <c r="Z52" i="16"/>
  <c r="I24" i="17" s="1"/>
  <c r="R65" i="16"/>
  <c r="I36" i="17" s="1"/>
  <c r="K65" i="16"/>
  <c r="I35" i="17" s="1"/>
  <c r="K52" i="16"/>
  <c r="K55" i="16" s="1"/>
  <c r="K9" i="17" s="1"/>
  <c r="S52" i="16"/>
  <c r="S57" i="16" s="1"/>
  <c r="M17" i="17" s="1"/>
  <c r="AA52" i="16"/>
  <c r="I25" i="17" s="1"/>
  <c r="E8" i="17"/>
  <c r="E16" i="17"/>
  <c r="E24" i="17"/>
  <c r="E36" i="17"/>
  <c r="J52" i="10"/>
  <c r="I8" i="15" s="1"/>
  <c r="R52" i="10"/>
  <c r="I16" i="15" s="1"/>
  <c r="Z52" i="10"/>
  <c r="I24" i="15" s="1"/>
  <c r="E8" i="15"/>
  <c r="E16" i="15"/>
  <c r="E24" i="15"/>
  <c r="E9" i="17"/>
  <c r="E17" i="17"/>
  <c r="E25" i="17"/>
  <c r="AB65" i="16"/>
  <c r="AB68" i="16" s="1"/>
  <c r="K37" i="17" s="1"/>
  <c r="R65" i="10"/>
  <c r="R70" i="10" s="1"/>
  <c r="M36" i="15" s="1"/>
  <c r="AD65" i="16"/>
  <c r="I38" i="17" s="1"/>
  <c r="E35" i="17"/>
  <c r="O83" i="18"/>
  <c r="F32" i="19"/>
  <c r="C10" i="16"/>
  <c r="E10" i="16" s="1"/>
  <c r="E9" i="16"/>
  <c r="E8" i="16"/>
  <c r="E8" i="10"/>
  <c r="AD65" i="10"/>
  <c r="I38" i="15" s="1"/>
  <c r="AB65" i="10"/>
  <c r="AB70" i="10" s="1"/>
  <c r="M37" i="15" s="1"/>
  <c r="S52" i="10"/>
  <c r="I17" i="15" s="1"/>
  <c r="K52" i="10"/>
  <c r="I9" i="15" s="1"/>
  <c r="AA52" i="10"/>
  <c r="I25" i="15" s="1"/>
  <c r="G52" i="10"/>
  <c r="G55" i="10" s="1"/>
  <c r="K5" i="15" s="1"/>
  <c r="O52" i="10"/>
  <c r="W52" i="10"/>
  <c r="I21" i="15" s="1"/>
  <c r="AE52" i="10"/>
  <c r="AE58" i="10" s="1"/>
  <c r="K65" i="10"/>
  <c r="K70" i="10" s="1"/>
  <c r="M35" i="15" s="1"/>
  <c r="R55" i="16"/>
  <c r="K16" i="17" s="1"/>
  <c r="Z55" i="16"/>
  <c r="K24" i="17" s="1"/>
  <c r="Z56" i="16"/>
  <c r="L24" i="17" s="1"/>
  <c r="Z57" i="16"/>
  <c r="M24" i="17" s="1"/>
  <c r="Z58" i="16"/>
  <c r="Z54" i="16"/>
  <c r="J24" i="17" s="1"/>
  <c r="J57" i="16"/>
  <c r="M8" i="17" s="1"/>
  <c r="M52" i="16"/>
  <c r="M56" i="16" s="1"/>
  <c r="L11" i="17" s="1"/>
  <c r="U52" i="16"/>
  <c r="U56" i="16" s="1"/>
  <c r="L19" i="17" s="1"/>
  <c r="AC52" i="16"/>
  <c r="L52" i="16"/>
  <c r="I10" i="17" s="1"/>
  <c r="T52" i="16"/>
  <c r="T56" i="16" s="1"/>
  <c r="L18" i="17" s="1"/>
  <c r="AB52" i="16"/>
  <c r="I26" i="17" s="1"/>
  <c r="J54" i="16"/>
  <c r="J8" i="17" s="1"/>
  <c r="F52" i="16"/>
  <c r="F55" i="16" s="1"/>
  <c r="K4" i="17" s="1"/>
  <c r="N52" i="16"/>
  <c r="I12" i="17" s="1"/>
  <c r="V52" i="16"/>
  <c r="I20" i="17" s="1"/>
  <c r="AD52" i="16"/>
  <c r="F65" i="16"/>
  <c r="G52" i="16"/>
  <c r="G54" i="16" s="1"/>
  <c r="J5" i="17" s="1"/>
  <c r="O52" i="16"/>
  <c r="W52" i="16"/>
  <c r="AE52" i="16"/>
  <c r="AE54" i="16" s="1"/>
  <c r="J29" i="17" s="1"/>
  <c r="H52" i="16"/>
  <c r="I6" i="17" s="1"/>
  <c r="P52" i="16"/>
  <c r="I14" i="17" s="1"/>
  <c r="X52" i="16"/>
  <c r="I22" i="17" s="1"/>
  <c r="I52" i="16"/>
  <c r="Q52" i="16"/>
  <c r="I15" i="17" s="1"/>
  <c r="Y52" i="16"/>
  <c r="E9" i="10"/>
  <c r="C10" i="10"/>
  <c r="T52" i="10"/>
  <c r="T58" i="10" s="1"/>
  <c r="AB52" i="10"/>
  <c r="AB56" i="10" s="1"/>
  <c r="L26" i="15" s="1"/>
  <c r="M52" i="10"/>
  <c r="M54" i="10" s="1"/>
  <c r="J11" i="15" s="1"/>
  <c r="U52" i="10"/>
  <c r="AC52" i="10"/>
  <c r="L52" i="10"/>
  <c r="L57" i="10" s="1"/>
  <c r="M10" i="15" s="1"/>
  <c r="F52" i="10"/>
  <c r="N52" i="10"/>
  <c r="V52" i="10"/>
  <c r="AD52" i="10"/>
  <c r="F65" i="10"/>
  <c r="H52" i="10"/>
  <c r="I6" i="15" s="1"/>
  <c r="P52" i="10"/>
  <c r="X52" i="10"/>
  <c r="X56" i="10" s="1"/>
  <c r="L22" i="15" s="1"/>
  <c r="I52" i="10"/>
  <c r="Q52" i="10"/>
  <c r="Y52" i="10"/>
  <c r="AB65" i="13"/>
  <c r="AB67" i="13" s="1"/>
  <c r="J37" i="14" s="1"/>
  <c r="AD65" i="13"/>
  <c r="E38" i="14"/>
  <c r="AD52" i="13"/>
  <c r="I28" i="14" s="1"/>
  <c r="K65" i="13"/>
  <c r="K70" i="13" s="1"/>
  <c r="AC52" i="13"/>
  <c r="I27" i="14" s="1"/>
  <c r="F65" i="13"/>
  <c r="F70" i="13" s="1"/>
  <c r="AE52" i="13"/>
  <c r="I29" i="14" s="1"/>
  <c r="R65" i="13"/>
  <c r="R67" i="13" s="1"/>
  <c r="AE54" i="10" l="1"/>
  <c r="J29" i="15" s="1"/>
  <c r="AA55" i="10"/>
  <c r="K25" i="15" s="1"/>
  <c r="AA56" i="10"/>
  <c r="L25" i="15" s="1"/>
  <c r="AA57" i="10"/>
  <c r="M25" i="15" s="1"/>
  <c r="AA54" i="10"/>
  <c r="J25" i="15" s="1"/>
  <c r="J57" i="10"/>
  <c r="M8" i="15" s="1"/>
  <c r="L56" i="16"/>
  <c r="L10" i="17" s="1"/>
  <c r="J56" i="16"/>
  <c r="L8" i="17" s="1"/>
  <c r="R71" i="16"/>
  <c r="R57" i="16"/>
  <c r="M16" i="17" s="1"/>
  <c r="R56" i="16"/>
  <c r="L16" i="17" s="1"/>
  <c r="R54" i="16"/>
  <c r="J16" i="17" s="1"/>
  <c r="R58" i="16"/>
  <c r="K69" i="16"/>
  <c r="L35" i="17" s="1"/>
  <c r="AA56" i="16"/>
  <c r="L25" i="17" s="1"/>
  <c r="Z54" i="10"/>
  <c r="J24" i="15" s="1"/>
  <c r="AD70" i="16"/>
  <c r="M38" i="17" s="1"/>
  <c r="Z56" i="10"/>
  <c r="L24" i="15" s="1"/>
  <c r="AA57" i="16"/>
  <c r="M25" i="17" s="1"/>
  <c r="V55" i="16"/>
  <c r="K20" i="17" s="1"/>
  <c r="AE55" i="10"/>
  <c r="K29" i="15" s="1"/>
  <c r="AA54" i="16"/>
  <c r="J25" i="17" s="1"/>
  <c r="AD70" i="10"/>
  <c r="M38" i="15" s="1"/>
  <c r="Z55" i="10"/>
  <c r="K24" i="15" s="1"/>
  <c r="Z57" i="10"/>
  <c r="M24" i="15" s="1"/>
  <c r="AD71" i="10"/>
  <c r="Z58" i="10"/>
  <c r="R56" i="10"/>
  <c r="L16" i="15" s="1"/>
  <c r="R55" i="10"/>
  <c r="K16" i="15" s="1"/>
  <c r="R57" i="10"/>
  <c r="M16" i="15" s="1"/>
  <c r="R58" i="10"/>
  <c r="J58" i="10"/>
  <c r="J54" i="10"/>
  <c r="J8" i="15" s="1"/>
  <c r="AD68" i="10"/>
  <c r="K38" i="15" s="1"/>
  <c r="AD67" i="10"/>
  <c r="J38" i="15" s="1"/>
  <c r="AD69" i="10"/>
  <c r="L38" i="15" s="1"/>
  <c r="R68" i="10"/>
  <c r="K36" i="15" s="1"/>
  <c r="R69" i="10"/>
  <c r="L36" i="15" s="1"/>
  <c r="J55" i="10"/>
  <c r="K8" i="15" s="1"/>
  <c r="J56" i="10"/>
  <c r="L8" i="15" s="1"/>
  <c r="R67" i="10"/>
  <c r="J36" i="15" s="1"/>
  <c r="I8" i="17"/>
  <c r="W56" i="10"/>
  <c r="L21" i="15" s="1"/>
  <c r="J55" i="16"/>
  <c r="K8" i="17" s="1"/>
  <c r="G57" i="10"/>
  <c r="M5" i="15" s="1"/>
  <c r="K58" i="10"/>
  <c r="AE55" i="16"/>
  <c r="K29" i="17" s="1"/>
  <c r="G56" i="10"/>
  <c r="L5" i="15" s="1"/>
  <c r="K69" i="13"/>
  <c r="L35" i="14" s="1"/>
  <c r="K54" i="10"/>
  <c r="J9" i="15" s="1"/>
  <c r="K68" i="13"/>
  <c r="K35" i="14" s="1"/>
  <c r="K55" i="10"/>
  <c r="K9" i="15" s="1"/>
  <c r="K56" i="10"/>
  <c r="L9" i="15" s="1"/>
  <c r="K67" i="13"/>
  <c r="J35" i="14" s="1"/>
  <c r="K57" i="10"/>
  <c r="M9" i="15" s="1"/>
  <c r="R70" i="16"/>
  <c r="M36" i="17" s="1"/>
  <c r="AD69" i="16"/>
  <c r="L38" i="17" s="1"/>
  <c r="AD71" i="16"/>
  <c r="R69" i="16"/>
  <c r="L36" i="17" s="1"/>
  <c r="R67" i="16"/>
  <c r="J36" i="17" s="1"/>
  <c r="AB56" i="16"/>
  <c r="L26" i="17" s="1"/>
  <c r="AA55" i="16"/>
  <c r="K25" i="17" s="1"/>
  <c r="AA58" i="16"/>
  <c r="R68" i="16"/>
  <c r="K36" i="17" s="1"/>
  <c r="K71" i="16"/>
  <c r="K70" i="16"/>
  <c r="M35" i="17" s="1"/>
  <c r="K67" i="16"/>
  <c r="J35" i="17" s="1"/>
  <c r="P55" i="10"/>
  <c r="K14" i="15" s="1"/>
  <c r="I14" i="15"/>
  <c r="C11" i="16"/>
  <c r="E11" i="16" s="1"/>
  <c r="O54" i="10"/>
  <c r="J13" i="15" s="1"/>
  <c r="I13" i="15"/>
  <c r="I36" i="14"/>
  <c r="R71" i="13"/>
  <c r="M58" i="16"/>
  <c r="I11" i="17"/>
  <c r="R69" i="13"/>
  <c r="L36" i="14" s="1"/>
  <c r="Y56" i="10"/>
  <c r="L23" i="15" s="1"/>
  <c r="I23" i="15"/>
  <c r="S54" i="10"/>
  <c r="J17" i="15" s="1"/>
  <c r="H56" i="10"/>
  <c r="L6" i="15" s="1"/>
  <c r="F71" i="16"/>
  <c r="I34" i="17"/>
  <c r="AB70" i="16"/>
  <c r="M37" i="17" s="1"/>
  <c r="S56" i="16"/>
  <c r="L17" i="17" s="1"/>
  <c r="L55" i="16"/>
  <c r="K10" i="17" s="1"/>
  <c r="K68" i="16"/>
  <c r="K35" i="17" s="1"/>
  <c r="L54" i="16"/>
  <c r="J10" i="17" s="1"/>
  <c r="AB71" i="10"/>
  <c r="I37" i="15"/>
  <c r="Q55" i="10"/>
  <c r="K15" i="15" s="1"/>
  <c r="I15" i="15"/>
  <c r="AD58" i="10"/>
  <c r="I28" i="15"/>
  <c r="R54" i="10"/>
  <c r="J16" i="15" s="1"/>
  <c r="AD67" i="16"/>
  <c r="J38" i="17" s="1"/>
  <c r="AD55" i="16"/>
  <c r="K28" i="17" s="1"/>
  <c r="I28" i="17"/>
  <c r="K56" i="16"/>
  <c r="L9" i="17" s="1"/>
  <c r="AD54" i="16"/>
  <c r="J28" i="17" s="1"/>
  <c r="V57" i="16"/>
  <c r="M20" i="17" s="1"/>
  <c r="AD68" i="16"/>
  <c r="K38" i="17" s="1"/>
  <c r="AB68" i="10"/>
  <c r="K37" i="15" s="1"/>
  <c r="I54" i="16"/>
  <c r="J7" i="17" s="1"/>
  <c r="I7" i="17"/>
  <c r="AB71" i="16"/>
  <c r="I37" i="17"/>
  <c r="U58" i="16"/>
  <c r="I19" i="17"/>
  <c r="O55" i="10"/>
  <c r="K13" i="15" s="1"/>
  <c r="P56" i="10"/>
  <c r="L14" i="15" s="1"/>
  <c r="F67" i="10"/>
  <c r="J34" i="15" s="1"/>
  <c r="I34" i="15"/>
  <c r="I55" i="10"/>
  <c r="K7" i="15" s="1"/>
  <c r="I7" i="15"/>
  <c r="V58" i="10"/>
  <c r="I20" i="15"/>
  <c r="T57" i="10"/>
  <c r="M18" i="15" s="1"/>
  <c r="V54" i="16"/>
  <c r="J20" i="17" s="1"/>
  <c r="I35" i="14"/>
  <c r="K71" i="13"/>
  <c r="N58" i="10"/>
  <c r="I12" i="15"/>
  <c r="S57" i="10"/>
  <c r="M17" i="15" s="1"/>
  <c r="S55" i="10"/>
  <c r="K17" i="15" s="1"/>
  <c r="S56" i="10"/>
  <c r="L17" i="15" s="1"/>
  <c r="Y56" i="16"/>
  <c r="L23" i="17" s="1"/>
  <c r="I23" i="17"/>
  <c r="W58" i="16"/>
  <c r="I21" i="17"/>
  <c r="S54" i="16"/>
  <c r="J17" i="17" s="1"/>
  <c r="K57" i="16"/>
  <c r="M9" i="17" s="1"/>
  <c r="P54" i="16"/>
  <c r="J14" i="17" s="1"/>
  <c r="P57" i="16"/>
  <c r="M14" i="17" s="1"/>
  <c r="S55" i="16"/>
  <c r="K17" i="17" s="1"/>
  <c r="P56" i="16"/>
  <c r="L14" i="17" s="1"/>
  <c r="F68" i="16"/>
  <c r="K34" i="17" s="1"/>
  <c r="K71" i="10"/>
  <c r="I35" i="15"/>
  <c r="R71" i="10"/>
  <c r="I36" i="15"/>
  <c r="AB69" i="16"/>
  <c r="L37" i="17" s="1"/>
  <c r="AC58" i="16"/>
  <c r="I27" i="17"/>
  <c r="W57" i="10"/>
  <c r="M21" i="15" s="1"/>
  <c r="W54" i="10"/>
  <c r="J21" i="15" s="1"/>
  <c r="AB67" i="16"/>
  <c r="J37" i="17" s="1"/>
  <c r="G58" i="10"/>
  <c r="I5" i="15"/>
  <c r="W58" i="10"/>
  <c r="AC56" i="10"/>
  <c r="L27" i="15" s="1"/>
  <c r="I27" i="15"/>
  <c r="T56" i="10"/>
  <c r="L18" i="15" s="1"/>
  <c r="S58" i="10"/>
  <c r="AE58" i="16"/>
  <c r="I29" i="17"/>
  <c r="X54" i="16"/>
  <c r="J22" i="17" s="1"/>
  <c r="X57" i="16"/>
  <c r="M22" i="17" s="1"/>
  <c r="X56" i="16"/>
  <c r="L22" i="17" s="1"/>
  <c r="AB69" i="10"/>
  <c r="L37" i="15" s="1"/>
  <c r="U56" i="10"/>
  <c r="L19" i="15" s="1"/>
  <c r="I19" i="15"/>
  <c r="X55" i="10"/>
  <c r="K22" i="15" s="1"/>
  <c r="I22" i="15"/>
  <c r="F58" i="10"/>
  <c r="I18" i="15"/>
  <c r="I4" i="15"/>
  <c r="M56" i="10"/>
  <c r="L11" i="15" s="1"/>
  <c r="I11" i="15"/>
  <c r="H55" i="10"/>
  <c r="K6" i="15" s="1"/>
  <c r="P54" i="10"/>
  <c r="J14" i="15" s="1"/>
  <c r="AA58" i="10"/>
  <c r="O58" i="16"/>
  <c r="I13" i="17"/>
  <c r="F54" i="16"/>
  <c r="J4" i="17" s="1"/>
  <c r="I18" i="17"/>
  <c r="I4" i="17"/>
  <c r="K54" i="16"/>
  <c r="J9" i="17" s="1"/>
  <c r="AC56" i="16"/>
  <c r="L27" i="17" s="1"/>
  <c r="H54" i="16"/>
  <c r="J6" i="17" s="1"/>
  <c r="H57" i="16"/>
  <c r="M6" i="17" s="1"/>
  <c r="H56" i="16"/>
  <c r="L6" i="17" s="1"/>
  <c r="AE57" i="10"/>
  <c r="M29" i="15" s="1"/>
  <c r="I29" i="15"/>
  <c r="AE56" i="10"/>
  <c r="L29" i="15" s="1"/>
  <c r="R68" i="13"/>
  <c r="K36" i="14" s="1"/>
  <c r="R70" i="13"/>
  <c r="M36" i="14" s="1"/>
  <c r="L58" i="10"/>
  <c r="I10" i="15"/>
  <c r="S58" i="16"/>
  <c r="I17" i="17"/>
  <c r="AB54" i="10"/>
  <c r="J26" i="15" s="1"/>
  <c r="I26" i="15"/>
  <c r="G58" i="16"/>
  <c r="I5" i="17"/>
  <c r="W55" i="10"/>
  <c r="K21" i="15" s="1"/>
  <c r="K58" i="16"/>
  <c r="I9" i="17"/>
  <c r="U57" i="10"/>
  <c r="M19" i="15" s="1"/>
  <c r="O57" i="10"/>
  <c r="M13" i="15" s="1"/>
  <c r="O56" i="10"/>
  <c r="L13" i="15" s="1"/>
  <c r="O58" i="10"/>
  <c r="AB55" i="10"/>
  <c r="K26" i="15" s="1"/>
  <c r="M57" i="10"/>
  <c r="M11" i="15" s="1"/>
  <c r="AC57" i="10"/>
  <c r="M27" i="15" s="1"/>
  <c r="G54" i="10"/>
  <c r="J5" i="15" s="1"/>
  <c r="F56" i="10"/>
  <c r="L4" i="15" s="1"/>
  <c r="K67" i="10"/>
  <c r="J35" i="15" s="1"/>
  <c r="K69" i="10"/>
  <c r="L35" i="15" s="1"/>
  <c r="T55" i="10"/>
  <c r="K18" i="15" s="1"/>
  <c r="AB67" i="10"/>
  <c r="J37" i="15" s="1"/>
  <c r="Y54" i="16"/>
  <c r="J23" i="17" s="1"/>
  <c r="Q58" i="16"/>
  <c r="Q57" i="16"/>
  <c r="M15" i="17" s="1"/>
  <c r="Q54" i="16"/>
  <c r="J15" i="17" s="1"/>
  <c r="O57" i="16"/>
  <c r="M13" i="17" s="1"/>
  <c r="O56" i="16"/>
  <c r="L13" i="17" s="1"/>
  <c r="W56" i="16"/>
  <c r="L21" i="17" s="1"/>
  <c r="G57" i="16"/>
  <c r="M5" i="17" s="1"/>
  <c r="G56" i="16"/>
  <c r="L5" i="17" s="1"/>
  <c r="I58" i="16"/>
  <c r="I57" i="16"/>
  <c r="M7" i="17" s="1"/>
  <c r="Y55" i="16"/>
  <c r="K23" i="17" s="1"/>
  <c r="N58" i="16"/>
  <c r="N56" i="16"/>
  <c r="L12" i="17" s="1"/>
  <c r="AB58" i="16"/>
  <c r="AB57" i="16"/>
  <c r="M26" i="17" s="1"/>
  <c r="U55" i="16"/>
  <c r="K19" i="17" s="1"/>
  <c r="AC54" i="16"/>
  <c r="J27" i="17" s="1"/>
  <c r="M55" i="16"/>
  <c r="K11" i="17" s="1"/>
  <c r="Q56" i="16"/>
  <c r="L15" i="17" s="1"/>
  <c r="AD57" i="16"/>
  <c r="M28" i="17" s="1"/>
  <c r="AC57" i="16"/>
  <c r="M27" i="17" s="1"/>
  <c r="Q55" i="16"/>
  <c r="K15" i="17" s="1"/>
  <c r="X58" i="16"/>
  <c r="X55" i="16"/>
  <c r="K22" i="17" s="1"/>
  <c r="L58" i="16"/>
  <c r="L57" i="16"/>
  <c r="M10" i="17" s="1"/>
  <c r="W55" i="16"/>
  <c r="K21" i="17" s="1"/>
  <c r="F69" i="16"/>
  <c r="L34" i="17" s="1"/>
  <c r="I56" i="16"/>
  <c r="L7" i="17" s="1"/>
  <c r="U57" i="16"/>
  <c r="M19" i="17" s="1"/>
  <c r="I55" i="16"/>
  <c r="K7" i="17" s="1"/>
  <c r="Y58" i="16"/>
  <c r="Y57" i="16"/>
  <c r="M23" i="17" s="1"/>
  <c r="W57" i="16"/>
  <c r="M21" i="17" s="1"/>
  <c r="F58" i="16"/>
  <c r="F56" i="16"/>
  <c r="L4" i="17" s="1"/>
  <c r="U54" i="16"/>
  <c r="J19" i="17" s="1"/>
  <c r="N54" i="16"/>
  <c r="J12" i="17" s="1"/>
  <c r="T58" i="16"/>
  <c r="T57" i="16"/>
  <c r="M18" i="17" s="1"/>
  <c r="AD58" i="16"/>
  <c r="AD56" i="16"/>
  <c r="L28" i="17" s="1"/>
  <c r="O55" i="16"/>
  <c r="K13" i="17" s="1"/>
  <c r="W54" i="16"/>
  <c r="J21" i="17" s="1"/>
  <c r="AB55" i="16"/>
  <c r="K26" i="17" s="1"/>
  <c r="F70" i="16"/>
  <c r="M34" i="17" s="1"/>
  <c r="N57" i="16"/>
  <c r="M12" i="17" s="1"/>
  <c r="AB54" i="16"/>
  <c r="J26" i="17" s="1"/>
  <c r="M57" i="16"/>
  <c r="M11" i="17" s="1"/>
  <c r="AC55" i="16"/>
  <c r="K27" i="17" s="1"/>
  <c r="P58" i="16"/>
  <c r="P55" i="16"/>
  <c r="K14" i="17" s="1"/>
  <c r="H58" i="16"/>
  <c r="H55" i="16"/>
  <c r="K6" i="17" s="1"/>
  <c r="V58" i="16"/>
  <c r="V56" i="16"/>
  <c r="L20" i="17" s="1"/>
  <c r="G55" i="16"/>
  <c r="K5" i="17" s="1"/>
  <c r="N55" i="16"/>
  <c r="K12" i="17" s="1"/>
  <c r="O54" i="16"/>
  <c r="J13" i="17" s="1"/>
  <c r="F67" i="16"/>
  <c r="J34" i="17" s="1"/>
  <c r="T55" i="16"/>
  <c r="K18" i="17" s="1"/>
  <c r="AE57" i="16"/>
  <c r="M29" i="17" s="1"/>
  <c r="M54" i="16"/>
  <c r="J11" i="17" s="1"/>
  <c r="F57" i="16"/>
  <c r="M4" i="17" s="1"/>
  <c r="T54" i="16"/>
  <c r="J18" i="17" s="1"/>
  <c r="AE56" i="16"/>
  <c r="L29" i="17" s="1"/>
  <c r="F69" i="10"/>
  <c r="L34" i="15" s="1"/>
  <c r="Y55" i="10"/>
  <c r="K23" i="15" s="1"/>
  <c r="V55" i="10"/>
  <c r="K20" i="15" s="1"/>
  <c r="AD55" i="10"/>
  <c r="K28" i="15" s="1"/>
  <c r="I58" i="10"/>
  <c r="I57" i="10"/>
  <c r="M7" i="15" s="1"/>
  <c r="X58" i="10"/>
  <c r="X57" i="10"/>
  <c r="M22" i="15" s="1"/>
  <c r="L56" i="10"/>
  <c r="L10" i="15" s="1"/>
  <c r="L55" i="10"/>
  <c r="K10" i="15" s="1"/>
  <c r="AD57" i="10"/>
  <c r="M28" i="15" s="1"/>
  <c r="T54" i="10"/>
  <c r="J18" i="15" s="1"/>
  <c r="K68" i="10"/>
  <c r="K35" i="15" s="1"/>
  <c r="F68" i="10"/>
  <c r="K34" i="15" s="1"/>
  <c r="F71" i="10"/>
  <c r="Q58" i="10"/>
  <c r="Q57" i="10"/>
  <c r="M15" i="15" s="1"/>
  <c r="AD54" i="10"/>
  <c r="J28" i="15" s="1"/>
  <c r="N55" i="10"/>
  <c r="K12" i="15" s="1"/>
  <c r="V54" i="10"/>
  <c r="J20" i="15" s="1"/>
  <c r="F54" i="10"/>
  <c r="J4" i="15" s="1"/>
  <c r="V57" i="10"/>
  <c r="M20" i="15" s="1"/>
  <c r="L54" i="10"/>
  <c r="J10" i="15" s="1"/>
  <c r="P58" i="10"/>
  <c r="P57" i="10"/>
  <c r="M14" i="15" s="1"/>
  <c r="AD56" i="10"/>
  <c r="L28" i="15" s="1"/>
  <c r="V56" i="10"/>
  <c r="L20" i="15" s="1"/>
  <c r="F70" i="10"/>
  <c r="M34" i="15" s="1"/>
  <c r="I56" i="10"/>
  <c r="L7" i="15" s="1"/>
  <c r="F55" i="10"/>
  <c r="K4" i="15" s="1"/>
  <c r="Q56" i="10"/>
  <c r="L15" i="15" s="1"/>
  <c r="N57" i="10"/>
  <c r="M12" i="15" s="1"/>
  <c r="C11" i="10"/>
  <c r="E10" i="10"/>
  <c r="Y58" i="10"/>
  <c r="Y57" i="10"/>
  <c r="M23" i="15" s="1"/>
  <c r="Y54" i="10"/>
  <c r="J23" i="15" s="1"/>
  <c r="Q54" i="10"/>
  <c r="J15" i="15" s="1"/>
  <c r="AC55" i="10"/>
  <c r="K27" i="15" s="1"/>
  <c r="AC58" i="10"/>
  <c r="I54" i="10"/>
  <c r="J7" i="15" s="1"/>
  <c r="U55" i="10"/>
  <c r="K19" i="15" s="1"/>
  <c r="U58" i="10"/>
  <c r="M55" i="10"/>
  <c r="K11" i="15" s="1"/>
  <c r="M58" i="10"/>
  <c r="X54" i="10"/>
  <c r="J22" i="15" s="1"/>
  <c r="AB58" i="10"/>
  <c r="AB57" i="10"/>
  <c r="M26" i="15" s="1"/>
  <c r="N54" i="10"/>
  <c r="J12" i="15" s="1"/>
  <c r="H58" i="10"/>
  <c r="H57" i="10"/>
  <c r="M6" i="15" s="1"/>
  <c r="N56" i="10"/>
  <c r="L12" i="15" s="1"/>
  <c r="U54" i="10"/>
  <c r="J19" i="15" s="1"/>
  <c r="H54" i="10"/>
  <c r="J6" i="15" s="1"/>
  <c r="AC54" i="10"/>
  <c r="J27" i="15" s="1"/>
  <c r="F57" i="10"/>
  <c r="M4" i="15" s="1"/>
  <c r="F68" i="13"/>
  <c r="AD57" i="13"/>
  <c r="M28" i="14" s="1"/>
  <c r="I38" i="14"/>
  <c r="AD71" i="13"/>
  <c r="AD67" i="13"/>
  <c r="J38" i="14" s="1"/>
  <c r="AD68" i="13"/>
  <c r="K38" i="14" s="1"/>
  <c r="AD70" i="13"/>
  <c r="M38" i="14" s="1"/>
  <c r="AC57" i="13"/>
  <c r="M27" i="14" s="1"/>
  <c r="I37" i="14"/>
  <c r="AB71" i="13"/>
  <c r="AB68" i="13"/>
  <c r="K37" i="14" s="1"/>
  <c r="AB70" i="13"/>
  <c r="M37" i="14" s="1"/>
  <c r="AC56" i="13"/>
  <c r="L27" i="14" s="1"/>
  <c r="AD69" i="13"/>
  <c r="L38" i="14" s="1"/>
  <c r="F69" i="13"/>
  <c r="I34" i="14"/>
  <c r="AB69" i="13"/>
  <c r="L37" i="14" s="1"/>
  <c r="AD58" i="13"/>
  <c r="AD54" i="13"/>
  <c r="J28" i="14" s="1"/>
  <c r="AD55" i="13"/>
  <c r="K28" i="14" s="1"/>
  <c r="AD56" i="13"/>
  <c r="L28" i="14" s="1"/>
  <c r="F67" i="13"/>
  <c r="M35" i="14"/>
  <c r="AC58" i="13"/>
  <c r="AC54" i="13"/>
  <c r="J27" i="14" s="1"/>
  <c r="AC55" i="13"/>
  <c r="K27" i="14" s="1"/>
  <c r="J36" i="14"/>
  <c r="AE58" i="13"/>
  <c r="AE57" i="13"/>
  <c r="M29" i="14" s="1"/>
  <c r="AE56" i="13"/>
  <c r="L29" i="14" s="1"/>
  <c r="AE55" i="13"/>
  <c r="K29" i="14" s="1"/>
  <c r="AE54" i="13"/>
  <c r="J29" i="14" s="1"/>
  <c r="C12" i="16" l="1"/>
  <c r="C13" i="16" s="1"/>
  <c r="C12" i="10"/>
  <c r="E11" i="10"/>
  <c r="D31" i="19"/>
  <c r="D30" i="19"/>
  <c r="D29" i="19"/>
  <c r="Y82" i="18"/>
  <c r="H33" i="19" s="1"/>
  <c r="H31" i="19"/>
  <c r="J82" i="18"/>
  <c r="H30" i="19" s="1"/>
  <c r="F82" i="18"/>
  <c r="H29" i="19" s="1"/>
  <c r="Y81" i="18"/>
  <c r="G33" i="19" s="1"/>
  <c r="G31" i="19"/>
  <c r="J81" i="18"/>
  <c r="G30" i="19" s="1"/>
  <c r="F81" i="18"/>
  <c r="G29" i="19" s="1"/>
  <c r="Y80" i="18"/>
  <c r="F33" i="19" s="1"/>
  <c r="F31" i="19"/>
  <c r="J80" i="18"/>
  <c r="F30" i="19" s="1"/>
  <c r="F80" i="18"/>
  <c r="F29" i="19" s="1"/>
  <c r="Y79" i="18"/>
  <c r="E33" i="19" s="1"/>
  <c r="E31" i="19"/>
  <c r="J79" i="18"/>
  <c r="E30" i="19" s="1"/>
  <c r="F79" i="18"/>
  <c r="E29" i="19" s="1"/>
  <c r="Z69" i="18"/>
  <c r="H24" i="19" s="1"/>
  <c r="Y69" i="18"/>
  <c r="H23" i="19" s="1"/>
  <c r="X69" i="18"/>
  <c r="H22" i="19" s="1"/>
  <c r="W69" i="18"/>
  <c r="H21" i="19" s="1"/>
  <c r="V69" i="18"/>
  <c r="H20" i="19" s="1"/>
  <c r="U69" i="18"/>
  <c r="H19" i="19" s="1"/>
  <c r="T69" i="18"/>
  <c r="H18" i="19" s="1"/>
  <c r="S69" i="18"/>
  <c r="H17" i="19" s="1"/>
  <c r="R69" i="18"/>
  <c r="H16" i="19" s="1"/>
  <c r="Q69" i="18"/>
  <c r="H15" i="19" s="1"/>
  <c r="P69" i="18"/>
  <c r="H14" i="19" s="1"/>
  <c r="O69" i="18"/>
  <c r="H13" i="19" s="1"/>
  <c r="N69" i="18"/>
  <c r="H12" i="19" s="1"/>
  <c r="M69" i="18"/>
  <c r="H11" i="19" s="1"/>
  <c r="L69" i="18"/>
  <c r="H10" i="19" s="1"/>
  <c r="K69" i="18"/>
  <c r="H9" i="19" s="1"/>
  <c r="J69" i="18"/>
  <c r="H8" i="19" s="1"/>
  <c r="I69" i="18"/>
  <c r="H7" i="19" s="1"/>
  <c r="H69" i="18"/>
  <c r="H6" i="19" s="1"/>
  <c r="G69" i="18"/>
  <c r="H5" i="19" s="1"/>
  <c r="F69" i="18"/>
  <c r="H4" i="19" s="1"/>
  <c r="Z68" i="18"/>
  <c r="G24" i="19" s="1"/>
  <c r="Y68" i="18"/>
  <c r="G23" i="19" s="1"/>
  <c r="X68" i="18"/>
  <c r="G22" i="19" s="1"/>
  <c r="W68" i="18"/>
  <c r="G21" i="19" s="1"/>
  <c r="V68" i="18"/>
  <c r="G20" i="19" s="1"/>
  <c r="U68" i="18"/>
  <c r="G19" i="19" s="1"/>
  <c r="T68" i="18"/>
  <c r="G18" i="19" s="1"/>
  <c r="S68" i="18"/>
  <c r="G17" i="19" s="1"/>
  <c r="R68" i="18"/>
  <c r="G16" i="19" s="1"/>
  <c r="Q68" i="18"/>
  <c r="G15" i="19" s="1"/>
  <c r="P68" i="18"/>
  <c r="G14" i="19" s="1"/>
  <c r="O68" i="18"/>
  <c r="G13" i="19" s="1"/>
  <c r="N68" i="18"/>
  <c r="G12" i="19" s="1"/>
  <c r="M68" i="18"/>
  <c r="G11" i="19" s="1"/>
  <c r="L68" i="18"/>
  <c r="G10" i="19" s="1"/>
  <c r="K68" i="18"/>
  <c r="G9" i="19" s="1"/>
  <c r="J68" i="18"/>
  <c r="G8" i="19" s="1"/>
  <c r="I68" i="18"/>
  <c r="G7" i="19" s="1"/>
  <c r="H68" i="18"/>
  <c r="G6" i="19" s="1"/>
  <c r="G68" i="18"/>
  <c r="G5" i="19" s="1"/>
  <c r="F68" i="18"/>
  <c r="G4" i="19" s="1"/>
  <c r="Z67" i="18"/>
  <c r="F24" i="19" s="1"/>
  <c r="Y67" i="18"/>
  <c r="F23" i="19" s="1"/>
  <c r="X67" i="18"/>
  <c r="F22" i="19" s="1"/>
  <c r="W67" i="18"/>
  <c r="F21" i="19" s="1"/>
  <c r="V67" i="18"/>
  <c r="F20" i="19" s="1"/>
  <c r="U67" i="18"/>
  <c r="F19" i="19" s="1"/>
  <c r="T67" i="18"/>
  <c r="F18" i="19" s="1"/>
  <c r="S67" i="18"/>
  <c r="F17" i="19" s="1"/>
  <c r="R67" i="18"/>
  <c r="F16" i="19" s="1"/>
  <c r="Q67" i="18"/>
  <c r="F15" i="19" s="1"/>
  <c r="P67" i="18"/>
  <c r="F14" i="19" s="1"/>
  <c r="O67" i="18"/>
  <c r="F13" i="19" s="1"/>
  <c r="N67" i="18"/>
  <c r="F12" i="19" s="1"/>
  <c r="M67" i="18"/>
  <c r="F11" i="19" s="1"/>
  <c r="L67" i="18"/>
  <c r="F10" i="19" s="1"/>
  <c r="K67" i="18"/>
  <c r="F9" i="19" s="1"/>
  <c r="J67" i="18"/>
  <c r="F8" i="19" s="1"/>
  <c r="I67" i="18"/>
  <c r="F7" i="19" s="1"/>
  <c r="H67" i="18"/>
  <c r="F6" i="19" s="1"/>
  <c r="G67" i="18"/>
  <c r="F5" i="19" s="1"/>
  <c r="F67" i="18"/>
  <c r="F4" i="19" s="1"/>
  <c r="AI66" i="18"/>
  <c r="AH66" i="18"/>
  <c r="AG66" i="18"/>
  <c r="AE66" i="18"/>
  <c r="AD66" i="18"/>
  <c r="AC66" i="18"/>
  <c r="AB66" i="18"/>
  <c r="AA66" i="18"/>
  <c r="Z66" i="18"/>
  <c r="E24" i="19" s="1"/>
  <c r="Y66" i="18"/>
  <c r="E23" i="19" s="1"/>
  <c r="X66" i="18"/>
  <c r="E22" i="19" s="1"/>
  <c r="W66" i="18"/>
  <c r="V66" i="18"/>
  <c r="E20" i="19" s="1"/>
  <c r="U66" i="18"/>
  <c r="E19" i="19" s="1"/>
  <c r="T66" i="18"/>
  <c r="E18" i="19" s="1"/>
  <c r="S66" i="18"/>
  <c r="E17" i="19" s="1"/>
  <c r="R66" i="18"/>
  <c r="E16" i="19" s="1"/>
  <c r="Q66" i="18"/>
  <c r="E15" i="19" s="1"/>
  <c r="P66" i="18"/>
  <c r="E14" i="19" s="1"/>
  <c r="O66" i="18"/>
  <c r="E13" i="19" s="1"/>
  <c r="N66" i="18"/>
  <c r="E12" i="19" s="1"/>
  <c r="M66" i="18"/>
  <c r="E11" i="19" s="1"/>
  <c r="L66" i="18"/>
  <c r="E10" i="19" s="1"/>
  <c r="K66" i="18"/>
  <c r="E9" i="19" s="1"/>
  <c r="J66" i="18"/>
  <c r="E8" i="19" s="1"/>
  <c r="I66" i="18"/>
  <c r="E7" i="19" s="1"/>
  <c r="H66" i="18"/>
  <c r="E6" i="19" s="1"/>
  <c r="G66" i="18"/>
  <c r="E5" i="19" s="1"/>
  <c r="E4" i="19"/>
  <c r="C8" i="18"/>
  <c r="E8" i="18" s="1"/>
  <c r="E7" i="18"/>
  <c r="D4" i="18"/>
  <c r="D4" i="16"/>
  <c r="AF48" i="16"/>
  <c r="AG48" i="16"/>
  <c r="AH48" i="16"/>
  <c r="AI48" i="16"/>
  <c r="AJ48" i="16"/>
  <c r="AK48" i="16"/>
  <c r="AL48" i="16"/>
  <c r="AM48" i="16"/>
  <c r="AN48" i="16"/>
  <c r="AO48" i="16"/>
  <c r="AP48" i="16"/>
  <c r="AQ48" i="16"/>
  <c r="AR48" i="16"/>
  <c r="AS48" i="16"/>
  <c r="AT48" i="16"/>
  <c r="AU48" i="16"/>
  <c r="AV48" i="16"/>
  <c r="AW48" i="16"/>
  <c r="AX48" i="16"/>
  <c r="AY48" i="16"/>
  <c r="AZ48" i="16"/>
  <c r="E12" i="16" l="1"/>
  <c r="E21" i="19"/>
  <c r="W82" i="18"/>
  <c r="W81" i="18"/>
  <c r="E13" i="16"/>
  <c r="C14" i="16"/>
  <c r="C13" i="10"/>
  <c r="E12" i="10"/>
  <c r="G70" i="18"/>
  <c r="I70" i="18"/>
  <c r="K70" i="18"/>
  <c r="M70" i="18"/>
  <c r="I11" i="19" s="1"/>
  <c r="O70" i="18"/>
  <c r="O73" i="18" s="1"/>
  <c r="K13" i="19" s="1"/>
  <c r="S70" i="18"/>
  <c r="I17" i="19" s="1"/>
  <c r="U70" i="18"/>
  <c r="U76" i="18" s="1"/>
  <c r="W70" i="18"/>
  <c r="W76" i="18" s="1"/>
  <c r="Y70" i="18"/>
  <c r="Y76" i="18" s="1"/>
  <c r="J83" i="18"/>
  <c r="Y83" i="18"/>
  <c r="I33" i="19" s="1"/>
  <c r="Q70" i="18"/>
  <c r="C9" i="18"/>
  <c r="F70" i="18"/>
  <c r="H70" i="18"/>
  <c r="J70" i="18"/>
  <c r="L70" i="18"/>
  <c r="N70" i="18"/>
  <c r="P70" i="18"/>
  <c r="R70" i="18"/>
  <c r="T70" i="18"/>
  <c r="V70" i="18"/>
  <c r="X70" i="18"/>
  <c r="Z70" i="18"/>
  <c r="F83" i="18"/>
  <c r="S72" i="18" l="1"/>
  <c r="J17" i="19" s="1"/>
  <c r="U73" i="18"/>
  <c r="K19" i="19" s="1"/>
  <c r="S74" i="18"/>
  <c r="L17" i="19" s="1"/>
  <c r="W74" i="18"/>
  <c r="L21" i="19" s="1"/>
  <c r="O74" i="18"/>
  <c r="L13" i="19" s="1"/>
  <c r="G32" i="19"/>
  <c r="W83" i="18"/>
  <c r="W88" i="18" s="1"/>
  <c r="M32" i="19" s="1"/>
  <c r="H32" i="19"/>
  <c r="S75" i="18"/>
  <c r="M17" i="19" s="1"/>
  <c r="C15" i="16"/>
  <c r="E14" i="16"/>
  <c r="E13" i="10"/>
  <c r="C14" i="10"/>
  <c r="F75" i="18"/>
  <c r="M4" i="19" s="1"/>
  <c r="I4" i="19"/>
  <c r="R75" i="18"/>
  <c r="M16" i="19" s="1"/>
  <c r="I16" i="19"/>
  <c r="I74" i="18"/>
  <c r="L7" i="19" s="1"/>
  <c r="I7" i="19"/>
  <c r="F89" i="18"/>
  <c r="I29" i="19"/>
  <c r="P73" i="18"/>
  <c r="K14" i="19" s="1"/>
  <c r="I14" i="19"/>
  <c r="S73" i="18"/>
  <c r="K17" i="19" s="1"/>
  <c r="S76" i="18"/>
  <c r="Y75" i="18"/>
  <c r="M23" i="19" s="1"/>
  <c r="I23" i="19"/>
  <c r="G75" i="18"/>
  <c r="M5" i="19" s="1"/>
  <c r="I5" i="19"/>
  <c r="M73" i="18"/>
  <c r="K11" i="19" s="1"/>
  <c r="U75" i="18"/>
  <c r="M19" i="19" s="1"/>
  <c r="I19" i="19"/>
  <c r="J75" i="18"/>
  <c r="M8" i="19" s="1"/>
  <c r="I8" i="19"/>
  <c r="M75" i="18"/>
  <c r="M11" i="19" s="1"/>
  <c r="M74" i="18"/>
  <c r="L11" i="19" s="1"/>
  <c r="N75" i="18"/>
  <c r="M12" i="19" s="1"/>
  <c r="I12" i="19"/>
  <c r="W73" i="18"/>
  <c r="K21" i="19" s="1"/>
  <c r="I21" i="19"/>
  <c r="W72" i="18"/>
  <c r="J21" i="19" s="1"/>
  <c r="L73" i="18"/>
  <c r="K10" i="19" s="1"/>
  <c r="I10" i="19"/>
  <c r="M76" i="18"/>
  <c r="Z75" i="18"/>
  <c r="M24" i="19" s="1"/>
  <c r="I24" i="19"/>
  <c r="M72" i="18"/>
  <c r="J11" i="19" s="1"/>
  <c r="X73" i="18"/>
  <c r="K22" i="19" s="1"/>
  <c r="I22" i="19"/>
  <c r="H73" i="18"/>
  <c r="K6" i="19" s="1"/>
  <c r="I6" i="19"/>
  <c r="Q75" i="18"/>
  <c r="M15" i="19" s="1"/>
  <c r="I15" i="19"/>
  <c r="O75" i="18"/>
  <c r="M13" i="19" s="1"/>
  <c r="I13" i="19"/>
  <c r="V75" i="18"/>
  <c r="M20" i="19" s="1"/>
  <c r="I20" i="19"/>
  <c r="U74" i="18"/>
  <c r="L19" i="19" s="1"/>
  <c r="T73" i="18"/>
  <c r="K18" i="19" s="1"/>
  <c r="I18" i="19"/>
  <c r="W75" i="18"/>
  <c r="M21" i="19" s="1"/>
  <c r="J89" i="18"/>
  <c r="I30" i="19"/>
  <c r="K75" i="18"/>
  <c r="M9" i="19" s="1"/>
  <c r="I9" i="19"/>
  <c r="Y89" i="18"/>
  <c r="O89" i="18"/>
  <c r="I31" i="19"/>
  <c r="K73" i="18"/>
  <c r="K9" i="19" s="1"/>
  <c r="I76" i="18"/>
  <c r="I72" i="18"/>
  <c r="J7" i="19" s="1"/>
  <c r="I73" i="18"/>
  <c r="K7" i="19" s="1"/>
  <c r="I75" i="18"/>
  <c r="M7" i="19" s="1"/>
  <c r="K76" i="18"/>
  <c r="K74" i="18"/>
  <c r="L9" i="19" s="1"/>
  <c r="Y73" i="18"/>
  <c r="K23" i="19" s="1"/>
  <c r="G73" i="18"/>
  <c r="K5" i="19" s="1"/>
  <c r="G76" i="18"/>
  <c r="Y74" i="18"/>
  <c r="L23" i="19" s="1"/>
  <c r="G74" i="18"/>
  <c r="L5" i="19" s="1"/>
  <c r="O76" i="18"/>
  <c r="Y72" i="18"/>
  <c r="J23" i="19" s="1"/>
  <c r="U72" i="18"/>
  <c r="J19" i="19" s="1"/>
  <c r="O72" i="18"/>
  <c r="J13" i="19" s="1"/>
  <c r="K72" i="18"/>
  <c r="J9" i="19" s="1"/>
  <c r="G72" i="18"/>
  <c r="J5" i="19" s="1"/>
  <c r="J85" i="18"/>
  <c r="J30" i="19" s="1"/>
  <c r="Y87" i="18"/>
  <c r="L33" i="19" s="1"/>
  <c r="Q76" i="18"/>
  <c r="J87" i="18"/>
  <c r="L30" i="19" s="1"/>
  <c r="J86" i="18"/>
  <c r="K30" i="19" s="1"/>
  <c r="Y85" i="18"/>
  <c r="J33" i="19" s="1"/>
  <c r="Y88" i="18"/>
  <c r="M33" i="19" s="1"/>
  <c r="Q74" i="18"/>
  <c r="L15" i="19" s="1"/>
  <c r="J88" i="18"/>
  <c r="M30" i="19" s="1"/>
  <c r="Y86" i="18"/>
  <c r="K33" i="19" s="1"/>
  <c r="Q72" i="18"/>
  <c r="J15" i="19" s="1"/>
  <c r="Q73" i="18"/>
  <c r="K15" i="19" s="1"/>
  <c r="F86" i="18"/>
  <c r="K29" i="19" s="1"/>
  <c r="F85" i="18"/>
  <c r="J29" i="19" s="1"/>
  <c r="O88" i="18"/>
  <c r="M31" i="19" s="1"/>
  <c r="Z76" i="18"/>
  <c r="Z74" i="18"/>
  <c r="L24" i="19" s="1"/>
  <c r="X76" i="18"/>
  <c r="X74" i="18"/>
  <c r="L22" i="19" s="1"/>
  <c r="V76" i="18"/>
  <c r="V74" i="18"/>
  <c r="L20" i="19" s="1"/>
  <c r="T76" i="18"/>
  <c r="T74" i="18"/>
  <c r="L18" i="19" s="1"/>
  <c r="R76" i="18"/>
  <c r="R74" i="18"/>
  <c r="L16" i="19" s="1"/>
  <c r="P76" i="18"/>
  <c r="P74" i="18"/>
  <c r="L14" i="19" s="1"/>
  <c r="N76" i="18"/>
  <c r="N74" i="18"/>
  <c r="L12" i="19" s="1"/>
  <c r="L76" i="18"/>
  <c r="L74" i="18"/>
  <c r="L10" i="19" s="1"/>
  <c r="J76" i="18"/>
  <c r="J74" i="18"/>
  <c r="L8" i="19" s="1"/>
  <c r="H76" i="18"/>
  <c r="H74" i="18"/>
  <c r="L6" i="19" s="1"/>
  <c r="F76" i="18"/>
  <c r="F74" i="18"/>
  <c r="L4" i="19" s="1"/>
  <c r="E9" i="18"/>
  <c r="C10" i="18"/>
  <c r="O87" i="18"/>
  <c r="L31" i="19" s="1"/>
  <c r="F88" i="18"/>
  <c r="M29" i="19" s="1"/>
  <c r="O86" i="18"/>
  <c r="K31" i="19" s="1"/>
  <c r="X75" i="18"/>
  <c r="M22" i="19" s="1"/>
  <c r="T75" i="18"/>
  <c r="M18" i="19" s="1"/>
  <c r="P75" i="18"/>
  <c r="M14" i="19" s="1"/>
  <c r="L75" i="18"/>
  <c r="M10" i="19" s="1"/>
  <c r="H75" i="18"/>
  <c r="M6" i="19" s="1"/>
  <c r="Z73" i="18"/>
  <c r="K24" i="19" s="1"/>
  <c r="V73" i="18"/>
  <c r="K20" i="19" s="1"/>
  <c r="R73" i="18"/>
  <c r="K16" i="19" s="1"/>
  <c r="N73" i="18"/>
  <c r="K12" i="19" s="1"/>
  <c r="J73" i="18"/>
  <c r="K8" i="19" s="1"/>
  <c r="F73" i="18"/>
  <c r="K4" i="19" s="1"/>
  <c r="Z72" i="18"/>
  <c r="J24" i="19" s="1"/>
  <c r="X72" i="18"/>
  <c r="J22" i="19" s="1"/>
  <c r="V72" i="18"/>
  <c r="J20" i="19" s="1"/>
  <c r="T72" i="18"/>
  <c r="J18" i="19" s="1"/>
  <c r="R72" i="18"/>
  <c r="J16" i="19" s="1"/>
  <c r="P72" i="18"/>
  <c r="J14" i="19" s="1"/>
  <c r="N72" i="18"/>
  <c r="J12" i="19" s="1"/>
  <c r="L72" i="18"/>
  <c r="J10" i="19" s="1"/>
  <c r="J72" i="18"/>
  <c r="J8" i="19" s="1"/>
  <c r="H72" i="18"/>
  <c r="J6" i="19" s="1"/>
  <c r="F72" i="18"/>
  <c r="J4" i="19" s="1"/>
  <c r="F87" i="18"/>
  <c r="L29" i="19" s="1"/>
  <c r="O85" i="18"/>
  <c r="J31" i="19" s="1"/>
  <c r="I32" i="19" l="1"/>
  <c r="W89" i="18"/>
  <c r="W85" i="18"/>
  <c r="J32" i="19" s="1"/>
  <c r="W86" i="18"/>
  <c r="K32" i="19" s="1"/>
  <c r="W87" i="18"/>
  <c r="L32" i="19" s="1"/>
  <c r="C16" i="16"/>
  <c r="E15" i="16"/>
  <c r="C15" i="10"/>
  <c r="E14" i="10"/>
  <c r="E10" i="18"/>
  <c r="C11" i="18"/>
  <c r="C17" i="16" l="1"/>
  <c r="E16" i="16"/>
  <c r="C16" i="10"/>
  <c r="E15" i="10"/>
  <c r="E11" i="18"/>
  <c r="C12" i="18"/>
  <c r="E17" i="16" l="1"/>
  <c r="C18" i="16"/>
  <c r="C17" i="10"/>
  <c r="E16" i="10"/>
  <c r="E12" i="18"/>
  <c r="C13" i="18"/>
  <c r="C19" i="16" l="1"/>
  <c r="E18" i="16"/>
  <c r="E17" i="10"/>
  <c r="C18" i="10"/>
  <c r="E13" i="18"/>
  <c r="C14" i="18"/>
  <c r="C20" i="16" l="1"/>
  <c r="E19" i="16"/>
  <c r="C19" i="10"/>
  <c r="E18" i="10"/>
  <c r="E14" i="18"/>
  <c r="C15" i="18"/>
  <c r="C21" i="16" l="1"/>
  <c r="E20" i="16"/>
  <c r="C20" i="10"/>
  <c r="E19" i="10"/>
  <c r="E15" i="18"/>
  <c r="C16" i="18"/>
  <c r="E21" i="16" l="1"/>
  <c r="C22" i="16"/>
  <c r="C21" i="10"/>
  <c r="E20" i="10"/>
  <c r="E16" i="18"/>
  <c r="C17" i="18"/>
  <c r="C23" i="16" l="1"/>
  <c r="E22" i="16"/>
  <c r="E21" i="10"/>
  <c r="C22" i="10"/>
  <c r="E17" i="18"/>
  <c r="C18" i="18"/>
  <c r="C24" i="16" l="1"/>
  <c r="E23" i="16"/>
  <c r="C23" i="10"/>
  <c r="E22" i="10"/>
  <c r="E18" i="18"/>
  <c r="C19" i="18"/>
  <c r="C25" i="16" l="1"/>
  <c r="E24" i="16"/>
  <c r="C24" i="10"/>
  <c r="E23" i="10"/>
  <c r="E19" i="18"/>
  <c r="C20" i="18"/>
  <c r="E25" i="16" l="1"/>
  <c r="C26" i="16"/>
  <c r="C25" i="10"/>
  <c r="E24" i="10"/>
  <c r="E20" i="18"/>
  <c r="C21" i="18"/>
  <c r="C27" i="16" l="1"/>
  <c r="E26" i="16"/>
  <c r="E25" i="10"/>
  <c r="C26" i="10"/>
  <c r="E21" i="18"/>
  <c r="C22" i="18"/>
  <c r="C28" i="16" l="1"/>
  <c r="E27" i="16"/>
  <c r="C27" i="10"/>
  <c r="E26" i="10"/>
  <c r="E22" i="18"/>
  <c r="C23" i="18"/>
  <c r="C29" i="16" l="1"/>
  <c r="E28" i="16"/>
  <c r="C28" i="10"/>
  <c r="E27" i="10"/>
  <c r="E23" i="18"/>
  <c r="C24" i="18"/>
  <c r="E29" i="16" l="1"/>
  <c r="C30" i="16"/>
  <c r="C29" i="10"/>
  <c r="E28" i="10"/>
  <c r="E24" i="18"/>
  <c r="C25" i="18"/>
  <c r="E30" i="16" l="1"/>
  <c r="C31" i="16"/>
  <c r="E29" i="10"/>
  <c r="C30" i="10"/>
  <c r="E25" i="18"/>
  <c r="C26" i="18"/>
  <c r="C32" i="16" l="1"/>
  <c r="E31" i="16"/>
  <c r="C31" i="10"/>
  <c r="E30" i="10"/>
  <c r="E26" i="18"/>
  <c r="C27" i="18"/>
  <c r="C33" i="16" l="1"/>
  <c r="E32" i="16"/>
  <c r="C32" i="10"/>
  <c r="E31" i="10"/>
  <c r="E27" i="18"/>
  <c r="C28" i="18"/>
  <c r="E33" i="16" l="1"/>
  <c r="C34" i="16"/>
  <c r="C33" i="10"/>
  <c r="E32" i="10"/>
  <c r="E28" i="18"/>
  <c r="C29" i="18"/>
  <c r="E29" i="18" s="1"/>
  <c r="C35" i="16" l="1"/>
  <c r="E34" i="16"/>
  <c r="E33" i="10"/>
  <c r="C34" i="10"/>
  <c r="C30" i="18"/>
  <c r="E30" i="18" s="1"/>
  <c r="C36" i="16" l="1"/>
  <c r="E35" i="16"/>
  <c r="C35" i="10"/>
  <c r="E34" i="10"/>
  <c r="C31" i="18"/>
  <c r="E31" i="18" s="1"/>
  <c r="C37" i="16" l="1"/>
  <c r="E36" i="16"/>
  <c r="C36" i="10"/>
  <c r="E35" i="10"/>
  <c r="C32" i="18"/>
  <c r="E32" i="18" s="1"/>
  <c r="E37" i="16" l="1"/>
  <c r="C38" i="16"/>
  <c r="C37" i="10"/>
  <c r="E36" i="10"/>
  <c r="C33" i="18"/>
  <c r="E33" i="18" s="1"/>
  <c r="C39" i="16" l="1"/>
  <c r="E38" i="16"/>
  <c r="E37" i="10"/>
  <c r="C38" i="10"/>
  <c r="C34" i="18"/>
  <c r="E34" i="18" s="1"/>
  <c r="C40" i="16" l="1"/>
  <c r="E39" i="16"/>
  <c r="C39" i="10"/>
  <c r="E38" i="10"/>
  <c r="C35" i="18"/>
  <c r="E35" i="18" s="1"/>
  <c r="C41" i="16" l="1"/>
  <c r="E40" i="16"/>
  <c r="C40" i="10"/>
  <c r="E39" i="10"/>
  <c r="C36" i="18"/>
  <c r="E36" i="18" s="1"/>
  <c r="E41" i="16" l="1"/>
  <c r="C42" i="16"/>
  <c r="C41" i="10"/>
  <c r="E40" i="10"/>
  <c r="C37" i="18"/>
  <c r="E37" i="18" l="1"/>
  <c r="C38" i="18"/>
  <c r="C43" i="16"/>
  <c r="E42" i="16"/>
  <c r="E41" i="10"/>
  <c r="C42" i="10"/>
  <c r="C39" i="18" l="1"/>
  <c r="E38" i="18"/>
  <c r="C44" i="16"/>
  <c r="E43" i="16"/>
  <c r="C43" i="10"/>
  <c r="E42" i="10"/>
  <c r="C40" i="18" l="1"/>
  <c r="E39" i="18"/>
  <c r="C45" i="16"/>
  <c r="E44" i="16"/>
  <c r="C44" i="10"/>
  <c r="E43" i="10"/>
  <c r="C41" i="18" l="1"/>
  <c r="E40" i="18"/>
  <c r="E45" i="16"/>
  <c r="C46" i="16"/>
  <c r="E46" i="16" s="1"/>
  <c r="C45" i="10"/>
  <c r="E44" i="10"/>
  <c r="C42" i="18" l="1"/>
  <c r="E41" i="18"/>
  <c r="E45" i="10"/>
  <c r="C46" i="10"/>
  <c r="E46" i="10" s="1"/>
  <c r="C43" i="18" l="1"/>
  <c r="E42" i="18"/>
  <c r="C44" i="18" l="1"/>
  <c r="E43" i="18"/>
  <c r="C45" i="18" l="1"/>
  <c r="E44" i="18"/>
  <c r="E45" i="18" l="1"/>
  <c r="C46" i="18"/>
  <c r="F48" i="13"/>
  <c r="C47" i="18" l="1"/>
  <c r="E46" i="18"/>
  <c r="D38" i="14"/>
  <c r="D37" i="14"/>
  <c r="C48" i="18" l="1"/>
  <c r="E47" i="18"/>
  <c r="D26" i="14"/>
  <c r="C49" i="18" l="1"/>
  <c r="E48" i="18"/>
  <c r="G51" i="13"/>
  <c r="H5" i="14" s="1"/>
  <c r="H51" i="13"/>
  <c r="H6" i="14" s="1"/>
  <c r="I51" i="13"/>
  <c r="H7" i="14" s="1"/>
  <c r="J51" i="13"/>
  <c r="H8" i="14" s="1"/>
  <c r="K51" i="13"/>
  <c r="H9" i="14" s="1"/>
  <c r="L51" i="13"/>
  <c r="H10" i="14" s="1"/>
  <c r="M51" i="13"/>
  <c r="H11" i="14" s="1"/>
  <c r="N51" i="13"/>
  <c r="H12" i="14" s="1"/>
  <c r="O51" i="13"/>
  <c r="H13" i="14" s="1"/>
  <c r="P51" i="13"/>
  <c r="H14" i="14" s="1"/>
  <c r="Q51" i="13"/>
  <c r="H15" i="14" s="1"/>
  <c r="R51" i="13"/>
  <c r="H16" i="14" s="1"/>
  <c r="S51" i="13"/>
  <c r="H17" i="14" s="1"/>
  <c r="T51" i="13"/>
  <c r="H18" i="14" s="1"/>
  <c r="U51" i="13"/>
  <c r="H19" i="14" s="1"/>
  <c r="V51" i="13"/>
  <c r="H20" i="14" s="1"/>
  <c r="W51" i="13"/>
  <c r="H21" i="14" s="1"/>
  <c r="X51" i="13"/>
  <c r="H22" i="14" s="1"/>
  <c r="Y51" i="13"/>
  <c r="H23" i="14" s="1"/>
  <c r="Z51" i="13"/>
  <c r="H24" i="14" s="1"/>
  <c r="AA51" i="13"/>
  <c r="H25" i="14" s="1"/>
  <c r="AB51" i="13"/>
  <c r="H26" i="14" s="1"/>
  <c r="G49" i="13"/>
  <c r="F5" i="14" s="1"/>
  <c r="H49" i="13"/>
  <c r="F6" i="14" s="1"/>
  <c r="I49" i="13"/>
  <c r="F7" i="14" s="1"/>
  <c r="J49" i="13"/>
  <c r="F8" i="14" s="1"/>
  <c r="K49" i="13"/>
  <c r="F9" i="14" s="1"/>
  <c r="L49" i="13"/>
  <c r="F10" i="14" s="1"/>
  <c r="M49" i="13"/>
  <c r="F11" i="14" s="1"/>
  <c r="N49" i="13"/>
  <c r="F12" i="14" s="1"/>
  <c r="O49" i="13"/>
  <c r="F13" i="14" s="1"/>
  <c r="P49" i="13"/>
  <c r="F14" i="14" s="1"/>
  <c r="Q49" i="13"/>
  <c r="F15" i="14" s="1"/>
  <c r="R49" i="13"/>
  <c r="F16" i="14" s="1"/>
  <c r="S49" i="13"/>
  <c r="F17" i="14" s="1"/>
  <c r="T49" i="13"/>
  <c r="F18" i="14" s="1"/>
  <c r="U49" i="13"/>
  <c r="F19" i="14" s="1"/>
  <c r="V49" i="13"/>
  <c r="F20" i="14" s="1"/>
  <c r="W49" i="13"/>
  <c r="F21" i="14" s="1"/>
  <c r="X49" i="13"/>
  <c r="F22" i="14" s="1"/>
  <c r="Y49" i="13"/>
  <c r="F23" i="14" s="1"/>
  <c r="Z49" i="13"/>
  <c r="F24" i="14" s="1"/>
  <c r="AA49" i="13"/>
  <c r="F25" i="14" s="1"/>
  <c r="AB49" i="13"/>
  <c r="F26" i="14" s="1"/>
  <c r="F51" i="13"/>
  <c r="F49" i="13"/>
  <c r="C50" i="18" l="1"/>
  <c r="E49" i="18"/>
  <c r="H4" i="14"/>
  <c r="F4" i="14"/>
  <c r="D4" i="14"/>
  <c r="C51" i="18" l="1"/>
  <c r="E50" i="18"/>
  <c r="D36" i="14"/>
  <c r="D35" i="14"/>
  <c r="D34" i="14"/>
  <c r="D29" i="14"/>
  <c r="D28" i="14"/>
  <c r="D27" i="14"/>
  <c r="D25" i="14"/>
  <c r="D24" i="14"/>
  <c r="D23" i="14"/>
  <c r="D22" i="14"/>
  <c r="D21" i="14"/>
  <c r="D20" i="14"/>
  <c r="D19" i="14"/>
  <c r="D18" i="14"/>
  <c r="D17" i="14"/>
  <c r="D16" i="14"/>
  <c r="D15" i="14"/>
  <c r="D14" i="14"/>
  <c r="D11" i="14"/>
  <c r="D10" i="14"/>
  <c r="D9" i="14"/>
  <c r="D8" i="14"/>
  <c r="D6" i="14"/>
  <c r="C52" i="18" l="1"/>
  <c r="E51" i="18"/>
  <c r="AB50" i="13"/>
  <c r="G26" i="14" s="1"/>
  <c r="AA50" i="13"/>
  <c r="G25" i="14" s="1"/>
  <c r="Z50" i="13"/>
  <c r="G24" i="14" s="1"/>
  <c r="Y50" i="13"/>
  <c r="G23" i="14" s="1"/>
  <c r="X50" i="13"/>
  <c r="G22" i="14" s="1"/>
  <c r="W50" i="13"/>
  <c r="G21" i="14" s="1"/>
  <c r="V50" i="13"/>
  <c r="G20" i="14" s="1"/>
  <c r="U50" i="13"/>
  <c r="G19" i="14" s="1"/>
  <c r="T50" i="13"/>
  <c r="G18" i="14" s="1"/>
  <c r="S50" i="13"/>
  <c r="G17" i="14" s="1"/>
  <c r="R50" i="13"/>
  <c r="G16" i="14" s="1"/>
  <c r="Q50" i="13"/>
  <c r="G15" i="14" s="1"/>
  <c r="P50" i="13"/>
  <c r="G14" i="14" s="1"/>
  <c r="O50" i="13"/>
  <c r="G13" i="14" s="1"/>
  <c r="N50" i="13"/>
  <c r="G12" i="14" s="1"/>
  <c r="M50" i="13"/>
  <c r="G11" i="14" s="1"/>
  <c r="L50" i="13"/>
  <c r="G10" i="14" s="1"/>
  <c r="K50" i="13"/>
  <c r="G9" i="14" s="1"/>
  <c r="J50" i="13"/>
  <c r="G8" i="14" s="1"/>
  <c r="I50" i="13"/>
  <c r="G7" i="14" s="1"/>
  <c r="H50" i="13"/>
  <c r="G6" i="14" s="1"/>
  <c r="G50" i="13"/>
  <c r="G5" i="14" s="1"/>
  <c r="F50" i="13"/>
  <c r="AB48" i="13"/>
  <c r="E26" i="14" s="1"/>
  <c r="AA48" i="13"/>
  <c r="E25" i="14" s="1"/>
  <c r="Z48" i="13"/>
  <c r="E24" i="14" s="1"/>
  <c r="Y48" i="13"/>
  <c r="E23" i="14" s="1"/>
  <c r="X48" i="13"/>
  <c r="E22" i="14" s="1"/>
  <c r="W48" i="13"/>
  <c r="E21" i="14" s="1"/>
  <c r="V48" i="13"/>
  <c r="E20" i="14" s="1"/>
  <c r="U48" i="13"/>
  <c r="E19" i="14" s="1"/>
  <c r="T48" i="13"/>
  <c r="E18" i="14" s="1"/>
  <c r="S48" i="13"/>
  <c r="E17" i="14" s="1"/>
  <c r="R48" i="13"/>
  <c r="E16" i="14" s="1"/>
  <c r="Q48" i="13"/>
  <c r="E15" i="14" s="1"/>
  <c r="P48" i="13"/>
  <c r="E14" i="14" s="1"/>
  <c r="O48" i="13"/>
  <c r="E13" i="14" s="1"/>
  <c r="N48" i="13"/>
  <c r="E12" i="14" s="1"/>
  <c r="M48" i="13"/>
  <c r="E11" i="14" s="1"/>
  <c r="L48" i="13"/>
  <c r="E10" i="14" s="1"/>
  <c r="K48" i="13"/>
  <c r="E9" i="14" s="1"/>
  <c r="J48" i="13"/>
  <c r="E8" i="14" s="1"/>
  <c r="I48" i="13"/>
  <c r="E7" i="14" s="1"/>
  <c r="H48" i="13"/>
  <c r="E6" i="14" s="1"/>
  <c r="G48" i="13"/>
  <c r="E5" i="14" s="1"/>
  <c r="C8" i="13"/>
  <c r="C9" i="13" s="1"/>
  <c r="E7" i="13"/>
  <c r="D4" i="13"/>
  <c r="C53" i="18" l="1"/>
  <c r="E52" i="18"/>
  <c r="E4" i="14"/>
  <c r="E34" i="14"/>
  <c r="G4" i="14"/>
  <c r="N52" i="13"/>
  <c r="R52" i="13"/>
  <c r="V52" i="13"/>
  <c r="I20" i="14" s="1"/>
  <c r="Z52" i="13"/>
  <c r="L52" i="13"/>
  <c r="I10" i="14" s="1"/>
  <c r="T52" i="13"/>
  <c r="I52" i="13"/>
  <c r="I7" i="14" s="1"/>
  <c r="M52" i="13"/>
  <c r="I11" i="14" s="1"/>
  <c r="U52" i="13"/>
  <c r="I19" i="14" s="1"/>
  <c r="F52" i="13"/>
  <c r="I18" i="14" s="1"/>
  <c r="J52" i="13"/>
  <c r="I8" i="14" s="1"/>
  <c r="H52" i="13"/>
  <c r="I6" i="14" s="1"/>
  <c r="P52" i="13"/>
  <c r="I14" i="14" s="1"/>
  <c r="X52" i="13"/>
  <c r="I22" i="14" s="1"/>
  <c r="Q52" i="13"/>
  <c r="I15" i="14" s="1"/>
  <c r="Y52" i="13"/>
  <c r="I23" i="14" s="1"/>
  <c r="G52" i="13"/>
  <c r="I5" i="14" s="1"/>
  <c r="K52" i="13"/>
  <c r="I9" i="14" s="1"/>
  <c r="O52" i="13"/>
  <c r="I13" i="14" s="1"/>
  <c r="S52" i="13"/>
  <c r="I17" i="14" s="1"/>
  <c r="W52" i="13"/>
  <c r="I21" i="14" s="1"/>
  <c r="AA52" i="13"/>
  <c r="I25" i="14" s="1"/>
  <c r="AB52" i="13"/>
  <c r="I26" i="14" s="1"/>
  <c r="E8" i="13"/>
  <c r="C10" i="13"/>
  <c r="E9" i="13"/>
  <c r="C54" i="18" l="1"/>
  <c r="E53" i="18"/>
  <c r="Z55" i="13"/>
  <c r="K24" i="14" s="1"/>
  <c r="I24" i="14"/>
  <c r="N57" i="13"/>
  <c r="M12" i="14" s="1"/>
  <c r="I12" i="14"/>
  <c r="R57" i="13"/>
  <c r="M16" i="14" s="1"/>
  <c r="I16" i="14"/>
  <c r="Z56" i="13"/>
  <c r="L24" i="14" s="1"/>
  <c r="Z57" i="13"/>
  <c r="M24" i="14" s="1"/>
  <c r="V57" i="13"/>
  <c r="M20" i="14" s="1"/>
  <c r="R56" i="13"/>
  <c r="L16" i="14" s="1"/>
  <c r="R55" i="13"/>
  <c r="K16" i="14" s="1"/>
  <c r="O54" i="13"/>
  <c r="J13" i="14" s="1"/>
  <c r="N56" i="13"/>
  <c r="L12" i="14" s="1"/>
  <c r="N55" i="13"/>
  <c r="K12" i="14" s="1"/>
  <c r="G56" i="13"/>
  <c r="L5" i="14" s="1"/>
  <c r="V55" i="13"/>
  <c r="K20" i="14" s="1"/>
  <c r="AB55" i="13"/>
  <c r="K26" i="14" s="1"/>
  <c r="AB57" i="13"/>
  <c r="M26" i="14" s="1"/>
  <c r="W55" i="13"/>
  <c r="K21" i="14" s="1"/>
  <c r="W57" i="13"/>
  <c r="M21" i="14" s="1"/>
  <c r="O55" i="13"/>
  <c r="K13" i="14" s="1"/>
  <c r="O57" i="13"/>
  <c r="M13" i="14" s="1"/>
  <c r="G55" i="13"/>
  <c r="K5" i="14" s="1"/>
  <c r="G57" i="13"/>
  <c r="M5" i="14" s="1"/>
  <c r="Q56" i="13"/>
  <c r="L15" i="14" s="1"/>
  <c r="Q57" i="13"/>
  <c r="M15" i="14" s="1"/>
  <c r="Q55" i="13"/>
  <c r="K15" i="14" s="1"/>
  <c r="P55" i="13"/>
  <c r="K14" i="14" s="1"/>
  <c r="P57" i="13"/>
  <c r="M14" i="14" s="1"/>
  <c r="J57" i="13"/>
  <c r="M8" i="14" s="1"/>
  <c r="J55" i="13"/>
  <c r="K8" i="14" s="1"/>
  <c r="U57" i="13"/>
  <c r="M19" i="14" s="1"/>
  <c r="U55" i="13"/>
  <c r="K19" i="14" s="1"/>
  <c r="I57" i="13"/>
  <c r="M7" i="14" s="1"/>
  <c r="I55" i="13"/>
  <c r="K7" i="14" s="1"/>
  <c r="L57" i="13"/>
  <c r="M10" i="14" s="1"/>
  <c r="L55" i="13"/>
  <c r="K10" i="14" s="1"/>
  <c r="AA55" i="13"/>
  <c r="K25" i="14" s="1"/>
  <c r="AA57" i="13"/>
  <c r="M25" i="14" s="1"/>
  <c r="S56" i="13"/>
  <c r="L17" i="14" s="1"/>
  <c r="S55" i="13"/>
  <c r="K17" i="14" s="1"/>
  <c r="S57" i="13"/>
  <c r="M17" i="14" s="1"/>
  <c r="K55" i="13"/>
  <c r="K9" i="14" s="1"/>
  <c r="K57" i="13"/>
  <c r="M9" i="14" s="1"/>
  <c r="Y57" i="13"/>
  <c r="M23" i="14" s="1"/>
  <c r="Y55" i="13"/>
  <c r="K23" i="14" s="1"/>
  <c r="X55" i="13"/>
  <c r="K22" i="14" s="1"/>
  <c r="X57" i="13"/>
  <c r="M22" i="14" s="1"/>
  <c r="H55" i="13"/>
  <c r="K6" i="14" s="1"/>
  <c r="H57" i="13"/>
  <c r="M6" i="14" s="1"/>
  <c r="F57" i="13"/>
  <c r="F55" i="13"/>
  <c r="M54" i="13"/>
  <c r="J11" i="14" s="1"/>
  <c r="M57" i="13"/>
  <c r="M11" i="14" s="1"/>
  <c r="M55" i="13"/>
  <c r="K11" i="14" s="1"/>
  <c r="T55" i="13"/>
  <c r="K18" i="14" s="1"/>
  <c r="T57" i="13"/>
  <c r="M18" i="14" s="1"/>
  <c r="F56" i="13"/>
  <c r="T58" i="13"/>
  <c r="V54" i="13"/>
  <c r="J20" i="14" s="1"/>
  <c r="X58" i="13"/>
  <c r="L56" i="13"/>
  <c r="L10" i="14" s="1"/>
  <c r="T54" i="13"/>
  <c r="J18" i="14" s="1"/>
  <c r="L58" i="13"/>
  <c r="Q54" i="13"/>
  <c r="J15" i="14" s="1"/>
  <c r="L54" i="13"/>
  <c r="J10" i="14" s="1"/>
  <c r="T56" i="13"/>
  <c r="L18" i="14" s="1"/>
  <c r="V56" i="13"/>
  <c r="L20" i="14" s="1"/>
  <c r="V58" i="13"/>
  <c r="AB54" i="13"/>
  <c r="J26" i="14" s="1"/>
  <c r="AB56" i="13"/>
  <c r="L26" i="14" s="1"/>
  <c r="AB58" i="13"/>
  <c r="G54" i="13"/>
  <c r="J5" i="14" s="1"/>
  <c r="H58" i="13"/>
  <c r="P58" i="13"/>
  <c r="AA58" i="13"/>
  <c r="M58" i="13"/>
  <c r="K58" i="13"/>
  <c r="P54" i="13"/>
  <c r="J14" i="14" s="1"/>
  <c r="Y58" i="13"/>
  <c r="I58" i="13"/>
  <c r="Y54" i="13"/>
  <c r="J23" i="14" s="1"/>
  <c r="J58" i="13"/>
  <c r="Y56" i="13"/>
  <c r="L23" i="14" s="1"/>
  <c r="O58" i="13"/>
  <c r="U58" i="13"/>
  <c r="M56" i="13"/>
  <c r="L11" i="14" s="1"/>
  <c r="S58" i="13"/>
  <c r="R58" i="13"/>
  <c r="G58" i="13"/>
  <c r="K56" i="13"/>
  <c r="L9" i="14" s="1"/>
  <c r="N58" i="13"/>
  <c r="R54" i="13"/>
  <c r="J16" i="14" s="1"/>
  <c r="N54" i="13"/>
  <c r="J12" i="14" s="1"/>
  <c r="X54" i="13"/>
  <c r="J22" i="14" s="1"/>
  <c r="H54" i="13"/>
  <c r="J6" i="14" s="1"/>
  <c r="X56" i="13"/>
  <c r="L22" i="14" s="1"/>
  <c r="P56" i="13"/>
  <c r="L14" i="14" s="1"/>
  <c r="H56" i="13"/>
  <c r="L6" i="14" s="1"/>
  <c r="W58" i="13"/>
  <c r="W56" i="13"/>
  <c r="L21" i="14" s="1"/>
  <c r="Q58" i="13"/>
  <c r="K54" i="13"/>
  <c r="J9" i="14" s="1"/>
  <c r="Z58" i="13"/>
  <c r="Z54" i="13"/>
  <c r="J24" i="14" s="1"/>
  <c r="F58" i="13"/>
  <c r="I4" i="14"/>
  <c r="U54" i="13"/>
  <c r="J19" i="14" s="1"/>
  <c r="J56" i="13"/>
  <c r="L8" i="14" s="1"/>
  <c r="U56" i="13"/>
  <c r="L19" i="14" s="1"/>
  <c r="J54" i="13"/>
  <c r="J8" i="14" s="1"/>
  <c r="W54" i="13"/>
  <c r="J21" i="14" s="1"/>
  <c r="I56" i="13"/>
  <c r="L7" i="14" s="1"/>
  <c r="F54" i="13"/>
  <c r="O56" i="13"/>
  <c r="L13" i="14" s="1"/>
  <c r="S54" i="13"/>
  <c r="J17" i="14" s="1"/>
  <c r="AA54" i="13"/>
  <c r="J25" i="14" s="1"/>
  <c r="AA56" i="13"/>
  <c r="L25" i="14" s="1"/>
  <c r="I54" i="13"/>
  <c r="J7" i="14" s="1"/>
  <c r="C11" i="13"/>
  <c r="E10" i="13"/>
  <c r="C55" i="18" l="1"/>
  <c r="E54" i="18"/>
  <c r="K4" i="14"/>
  <c r="J4" i="14"/>
  <c r="L4" i="14"/>
  <c r="M4" i="14"/>
  <c r="C12" i="13"/>
  <c r="E11" i="13"/>
  <c r="C56" i="18" l="1"/>
  <c r="E55" i="18"/>
  <c r="C13" i="13"/>
  <c r="E12" i="13"/>
  <c r="C57" i="18" l="1"/>
  <c r="E56" i="18"/>
  <c r="C14" i="13"/>
  <c r="E13" i="13"/>
  <c r="D4" i="10"/>
  <c r="C58" i="18" l="1"/>
  <c r="E57" i="18"/>
  <c r="C15" i="13"/>
  <c r="E14" i="13"/>
  <c r="C59" i="18" l="1"/>
  <c r="E58" i="18"/>
  <c r="C16" i="13"/>
  <c r="E15" i="13"/>
  <c r="C60" i="18" l="1"/>
  <c r="E59" i="18"/>
  <c r="C17" i="13"/>
  <c r="E16" i="13"/>
  <c r="C61" i="18" l="1"/>
  <c r="E60" i="18"/>
  <c r="C18" i="13"/>
  <c r="E17" i="13"/>
  <c r="C62" i="18" l="1"/>
  <c r="E61" i="18"/>
  <c r="C19" i="13"/>
  <c r="E18" i="13"/>
  <c r="C63" i="18" l="1"/>
  <c r="E62" i="18"/>
  <c r="C20" i="13"/>
  <c r="E19" i="13"/>
  <c r="C64" i="18" l="1"/>
  <c r="E64" i="18" s="1"/>
  <c r="E63" i="18"/>
  <c r="C21" i="13"/>
  <c r="E20" i="13"/>
  <c r="C22" i="13" l="1"/>
  <c r="E21" i="13"/>
  <c r="C23" i="13" l="1"/>
  <c r="E22" i="13"/>
  <c r="C24" i="13" l="1"/>
  <c r="E23" i="13"/>
  <c r="C25" i="13" l="1"/>
  <c r="E24" i="13"/>
  <c r="C26" i="13" l="1"/>
  <c r="E25" i="13"/>
  <c r="C27" i="13" l="1"/>
  <c r="E26" i="13"/>
  <c r="C28" i="13" l="1"/>
  <c r="E27" i="13"/>
  <c r="C29" i="13" l="1"/>
  <c r="E28" i="13"/>
  <c r="C30" i="13" l="1"/>
  <c r="E29" i="13"/>
  <c r="C31" i="13" l="1"/>
  <c r="E30" i="13"/>
  <c r="C32" i="13" l="1"/>
  <c r="E31" i="13"/>
  <c r="C33" i="13" l="1"/>
  <c r="E32" i="13"/>
  <c r="C34" i="13" l="1"/>
  <c r="E33" i="13"/>
  <c r="C35" i="13" l="1"/>
  <c r="E34" i="13"/>
  <c r="C36" i="13" l="1"/>
  <c r="E35" i="13"/>
  <c r="C37" i="13" l="1"/>
  <c r="E36" i="13"/>
  <c r="C38" i="13" l="1"/>
  <c r="E37" i="13"/>
  <c r="C39" i="13" l="1"/>
  <c r="E38" i="13"/>
  <c r="C40" i="13" l="1"/>
  <c r="E39" i="13"/>
  <c r="C41" i="13" l="1"/>
  <c r="E40" i="13"/>
  <c r="C42" i="13" l="1"/>
  <c r="E41" i="13"/>
  <c r="C43" i="13" l="1"/>
  <c r="E42" i="13"/>
  <c r="C44" i="13" l="1"/>
  <c r="E43" i="13"/>
  <c r="C45" i="13" l="1"/>
  <c r="E44" i="13"/>
  <c r="C46" i="13" l="1"/>
  <c r="E45" i="13"/>
  <c r="E46" i="13" l="1"/>
  <c r="F71" i="13" l="1"/>
  <c r="K34" i="14" l="1"/>
  <c r="J34" i="14"/>
  <c r="M34" i="14"/>
  <c r="L34" i="14"/>
  <c r="AF66" i="18"/>
  <c r="AF13" i="18"/>
</calcChain>
</file>

<file path=xl/sharedStrings.xml><?xml version="1.0" encoding="utf-8"?>
<sst xmlns="http://schemas.openxmlformats.org/spreadsheetml/2006/main" count="2662" uniqueCount="196">
  <si>
    <t>はい</t>
    <phoneticPr fontId="2"/>
  </si>
  <si>
    <t>いいえ</t>
    <phoneticPr fontId="2"/>
  </si>
  <si>
    <t>回答</t>
    <rPh sb="0" eb="2">
      <t>カイトウ</t>
    </rPh>
    <phoneticPr fontId="2"/>
  </si>
  <si>
    <t>教室名</t>
    <rPh sb="0" eb="2">
      <t>キョウシツ</t>
    </rPh>
    <rPh sb="2" eb="3">
      <t>メイ</t>
    </rPh>
    <phoneticPr fontId="2"/>
  </si>
  <si>
    <t>ナンバー</t>
    <phoneticPr fontId="2"/>
  </si>
  <si>
    <t>01</t>
    <phoneticPr fontId="2"/>
  </si>
  <si>
    <t>03</t>
  </si>
  <si>
    <t>04</t>
  </si>
  <si>
    <t>05</t>
  </si>
  <si>
    <t>06</t>
  </si>
  <si>
    <t>07</t>
  </si>
  <si>
    <t>08</t>
  </si>
  <si>
    <t>09</t>
  </si>
  <si>
    <t>10</t>
  </si>
  <si>
    <t>11</t>
  </si>
  <si>
    <t>12</t>
  </si>
  <si>
    <t>13</t>
  </si>
  <si>
    <t>14</t>
  </si>
  <si>
    <t>15</t>
  </si>
  <si>
    <t>02</t>
    <phoneticPr fontId="2"/>
  </si>
  <si>
    <t>16</t>
  </si>
  <si>
    <t>17</t>
  </si>
  <si>
    <t>18</t>
  </si>
  <si>
    <t>教室№</t>
    <rPh sb="0" eb="2">
      <t>キョウシツ</t>
    </rPh>
    <phoneticPr fontId="2"/>
  </si>
  <si>
    <t>19</t>
  </si>
  <si>
    <t>20</t>
  </si>
  <si>
    <t>21</t>
  </si>
  <si>
    <t>22</t>
  </si>
  <si>
    <t>23</t>
  </si>
  <si>
    <t>24</t>
  </si>
  <si>
    <t>25</t>
  </si>
  <si>
    <t>26</t>
  </si>
  <si>
    <t>27</t>
  </si>
  <si>
    <t>28</t>
  </si>
  <si>
    <t>29</t>
  </si>
  <si>
    <t>30</t>
  </si>
  <si>
    <t>31</t>
  </si>
  <si>
    <t>32</t>
  </si>
  <si>
    <t>33</t>
  </si>
  <si>
    <t>34</t>
  </si>
  <si>
    <t>35</t>
  </si>
  <si>
    <t>36</t>
  </si>
  <si>
    <t>37</t>
  </si>
  <si>
    <t>38</t>
  </si>
  <si>
    <t>39</t>
  </si>
  <si>
    <t>40</t>
  </si>
  <si>
    <t>総配布数</t>
    <rPh sb="0" eb="1">
      <t>ソウ</t>
    </rPh>
    <rPh sb="1" eb="3">
      <t>ハイフ</t>
    </rPh>
    <rPh sb="3" eb="4">
      <t>スウ</t>
    </rPh>
    <phoneticPr fontId="2"/>
  </si>
  <si>
    <t>回収数</t>
    <rPh sb="0" eb="2">
      <t>カイシュウ</t>
    </rPh>
    <rPh sb="2" eb="3">
      <t>スウ</t>
    </rPh>
    <phoneticPr fontId="2"/>
  </si>
  <si>
    <t>合計</t>
    <rPh sb="0" eb="2">
      <t>ゴウケイ</t>
    </rPh>
    <phoneticPr fontId="2"/>
  </si>
  <si>
    <t>個数</t>
    <rPh sb="0" eb="2">
      <t>コスウ</t>
    </rPh>
    <phoneticPr fontId="2"/>
  </si>
  <si>
    <t>割合</t>
    <rPh sb="0" eb="2">
      <t>ワリアイ</t>
    </rPh>
    <phoneticPr fontId="2"/>
  </si>
  <si>
    <t>回収率</t>
    <rPh sb="0" eb="2">
      <t>カイシュウ</t>
    </rPh>
    <rPh sb="2" eb="3">
      <t>リツ</t>
    </rPh>
    <phoneticPr fontId="2"/>
  </si>
  <si>
    <t>C01</t>
  </si>
  <si>
    <t>C02</t>
  </si>
  <si>
    <t>C03</t>
  </si>
  <si>
    <t>C04</t>
  </si>
  <si>
    <t>C05</t>
  </si>
  <si>
    <t>C06</t>
  </si>
  <si>
    <t>C07</t>
  </si>
  <si>
    <t>C08</t>
  </si>
  <si>
    <t>C09</t>
  </si>
  <si>
    <t>C10</t>
  </si>
  <si>
    <t>C11</t>
  </si>
  <si>
    <t>C12</t>
  </si>
  <si>
    <t>C13</t>
  </si>
  <si>
    <t>C14</t>
  </si>
  <si>
    <t>C15</t>
  </si>
  <si>
    <t>C16</t>
  </si>
  <si>
    <t>C17</t>
  </si>
  <si>
    <t>C18</t>
  </si>
  <si>
    <t>小項目</t>
    <rPh sb="0" eb="3">
      <t>ショウコウモク</t>
    </rPh>
    <phoneticPr fontId="2"/>
  </si>
  <si>
    <t>大項目</t>
    <rPh sb="0" eb="1">
      <t>ダイ</t>
    </rPh>
    <rPh sb="1" eb="3">
      <t>コウモク</t>
    </rPh>
    <phoneticPr fontId="2"/>
  </si>
  <si>
    <t>大項目</t>
    <rPh sb="0" eb="3">
      <t>ダイコウモク</t>
    </rPh>
    <phoneticPr fontId="2"/>
  </si>
  <si>
    <t>小項目</t>
    <rPh sb="0" eb="3">
      <t>ショウコウモク</t>
    </rPh>
    <phoneticPr fontId="2"/>
  </si>
  <si>
    <t>環境・体制整備</t>
    <phoneticPr fontId="2"/>
  </si>
  <si>
    <t>適切な支援の提供</t>
    <phoneticPr fontId="2"/>
  </si>
  <si>
    <t>非常時等の対応</t>
    <phoneticPr fontId="2"/>
  </si>
  <si>
    <t>はい</t>
  </si>
  <si>
    <t>いいえ</t>
  </si>
  <si>
    <t>回答数</t>
    <rPh sb="0" eb="3">
      <t>カイトウスウ</t>
    </rPh>
    <phoneticPr fontId="2"/>
  </si>
  <si>
    <t>回答割合</t>
    <rPh sb="0" eb="2">
      <t>カイトウ</t>
    </rPh>
    <rPh sb="2" eb="4">
      <t>ワリアイ</t>
    </rPh>
    <phoneticPr fontId="2"/>
  </si>
  <si>
    <t>大項目</t>
    <phoneticPr fontId="2"/>
  </si>
  <si>
    <t>C20</t>
  </si>
  <si>
    <t>C21</t>
  </si>
  <si>
    <t>C22</t>
  </si>
  <si>
    <t>C23</t>
  </si>
  <si>
    <t>C03_コメント</t>
  </si>
  <si>
    <t>C04_コメント</t>
  </si>
  <si>
    <t>C05_コメント</t>
  </si>
  <si>
    <t>C06_コメント</t>
  </si>
  <si>
    <t>C07_コメント</t>
  </si>
  <si>
    <t>C08_コメント</t>
  </si>
  <si>
    <t>C09_コメント</t>
  </si>
  <si>
    <t>C10_コメント</t>
  </si>
  <si>
    <t>C11_コメント</t>
  </si>
  <si>
    <t>C12_コメント</t>
  </si>
  <si>
    <t>C13_コメント</t>
  </si>
  <si>
    <t>C14_コメント</t>
  </si>
  <si>
    <t>C15_コメント</t>
  </si>
  <si>
    <t>C16_コメント</t>
  </si>
  <si>
    <t>C17_コメント</t>
  </si>
  <si>
    <t>C18_コメント</t>
  </si>
  <si>
    <t>C19_コメント</t>
  </si>
  <si>
    <t>C20_コメント</t>
  </si>
  <si>
    <t>C21_コメント</t>
  </si>
  <si>
    <t>C22_コメント</t>
  </si>
  <si>
    <t>C23_コメント</t>
  </si>
  <si>
    <t>C19</t>
  </si>
  <si>
    <t>生活空間は、清潔で、心地よく過ごせる環境になっているか。また、子ども達の活動に合わせた空間となっているか</t>
    <phoneticPr fontId="2"/>
  </si>
  <si>
    <t>児童発達支援計画に沿った支援が行われているか</t>
    <phoneticPr fontId="2"/>
  </si>
  <si>
    <t>ここね</t>
  </si>
  <si>
    <t>ここね江戸川</t>
    <phoneticPr fontId="2"/>
  </si>
  <si>
    <t>ここね篠崎</t>
    <rPh sb="3" eb="5">
      <t>シノザキ</t>
    </rPh>
    <phoneticPr fontId="2"/>
  </si>
  <si>
    <t>適切な支援の提供</t>
  </si>
  <si>
    <t>保護者への説明等</t>
    <rPh sb="0" eb="3">
      <t>ホゴシャ</t>
    </rPh>
    <rPh sb="5" eb="7">
      <t>セツメイ</t>
    </rPh>
    <rPh sb="7" eb="8">
      <t>トウ</t>
    </rPh>
    <phoneticPr fontId="2"/>
  </si>
  <si>
    <t>非常時等の対応</t>
    <rPh sb="0" eb="2">
      <t>ヒジョウ</t>
    </rPh>
    <rPh sb="2" eb="3">
      <t>ジ</t>
    </rPh>
    <rPh sb="3" eb="4">
      <t>トウ</t>
    </rPh>
    <rPh sb="5" eb="7">
      <t>タイオウ</t>
    </rPh>
    <phoneticPr fontId="2"/>
  </si>
  <si>
    <t>満足度</t>
    <rPh sb="0" eb="3">
      <t>マンゾクド</t>
    </rPh>
    <phoneticPr fontId="2"/>
  </si>
  <si>
    <t>子どもの活動等のスペースが十分に確保されているか</t>
    <rPh sb="0" eb="1">
      <t>コ</t>
    </rPh>
    <rPh sb="4" eb="6">
      <t>カツドウ</t>
    </rPh>
    <rPh sb="6" eb="7">
      <t>トウ</t>
    </rPh>
    <rPh sb="13" eb="15">
      <t>ジュウブン</t>
    </rPh>
    <rPh sb="16" eb="18">
      <t>カクホ</t>
    </rPh>
    <phoneticPr fontId="2"/>
  </si>
  <si>
    <t>職員の配置数や専門性は適切であるか</t>
    <rPh sb="0" eb="2">
      <t>ショクイン</t>
    </rPh>
    <rPh sb="3" eb="5">
      <t>ハイチ</t>
    </rPh>
    <rPh sb="5" eb="6">
      <t>スウ</t>
    </rPh>
    <rPh sb="7" eb="10">
      <t>センモンセイ</t>
    </rPh>
    <rPh sb="11" eb="13">
      <t>テキセツ</t>
    </rPh>
    <phoneticPr fontId="2"/>
  </si>
  <si>
    <t>生活空間は、本人にわかりやすい構造化された環境になっているか。また、障害の特性に応じ、事業所の設備等は、バリアフリー化や情報伝達等への配慮が適切になされているか</t>
    <phoneticPr fontId="2"/>
  </si>
  <si>
    <t>子どもと保護者のニーズや課題が客観的に分析された上で、児童発達支援計画が作成されているか</t>
    <rPh sb="0" eb="1">
      <t>コ</t>
    </rPh>
    <rPh sb="4" eb="7">
      <t>ホゴシャ</t>
    </rPh>
    <rPh sb="12" eb="14">
      <t>カダイ</t>
    </rPh>
    <rPh sb="15" eb="18">
      <t>キャッカンテキ</t>
    </rPh>
    <rPh sb="19" eb="21">
      <t>ブンセキ</t>
    </rPh>
    <rPh sb="24" eb="25">
      <t>ウエ</t>
    </rPh>
    <rPh sb="27" eb="29">
      <t>ジドウ</t>
    </rPh>
    <rPh sb="29" eb="31">
      <t>ハッタツ</t>
    </rPh>
    <rPh sb="31" eb="33">
      <t>シエン</t>
    </rPh>
    <rPh sb="33" eb="35">
      <t>ケイカク</t>
    </rPh>
    <rPh sb="36" eb="38">
      <t>サクセイ</t>
    </rPh>
    <phoneticPr fontId="2"/>
  </si>
  <si>
    <t>活動プログラムが固定化しないよう工夫されているか</t>
    <rPh sb="0" eb="2">
      <t>カツドウ</t>
    </rPh>
    <rPh sb="8" eb="11">
      <t>コテイカ</t>
    </rPh>
    <rPh sb="16" eb="18">
      <t>クフウ</t>
    </rPh>
    <phoneticPr fontId="2"/>
  </si>
  <si>
    <t>保育所や認定こども園、幼稚園等との交流や、障害のない子どもと活動する機会があるか</t>
    <rPh sb="0" eb="2">
      <t>ホイク</t>
    </rPh>
    <rPh sb="2" eb="3">
      <t>ジョ</t>
    </rPh>
    <rPh sb="4" eb="6">
      <t>ニンテイ</t>
    </rPh>
    <rPh sb="9" eb="10">
      <t>エン</t>
    </rPh>
    <rPh sb="11" eb="14">
      <t>ヨウチエン</t>
    </rPh>
    <rPh sb="14" eb="15">
      <t>トウ</t>
    </rPh>
    <rPh sb="17" eb="19">
      <t>コウリュウ</t>
    </rPh>
    <rPh sb="21" eb="23">
      <t>ショウガイ</t>
    </rPh>
    <rPh sb="26" eb="27">
      <t>コ</t>
    </rPh>
    <rPh sb="30" eb="32">
      <t>カツドウ</t>
    </rPh>
    <rPh sb="34" eb="36">
      <t>キカイ</t>
    </rPh>
    <phoneticPr fontId="2"/>
  </si>
  <si>
    <t>運営規定、利用者負担等について丁寧な説明がなされたか</t>
    <rPh sb="0" eb="2">
      <t>ウンエイ</t>
    </rPh>
    <rPh sb="2" eb="4">
      <t>キテイ</t>
    </rPh>
    <rPh sb="5" eb="8">
      <t>リヨウシャ</t>
    </rPh>
    <rPh sb="8" eb="10">
      <t>フタン</t>
    </rPh>
    <rPh sb="10" eb="11">
      <t>トウ</t>
    </rPh>
    <rPh sb="15" eb="17">
      <t>テイネイ</t>
    </rPh>
    <rPh sb="18" eb="20">
      <t>セツメイ</t>
    </rPh>
    <phoneticPr fontId="2"/>
  </si>
  <si>
    <t>児童発達支援ガイドラインの「児童発達支援の提供すべき支援」のねらい及び支援内容と、これに基づき作成された「児童発達支援計画」を示しながら、支援内容の説明がなされたか</t>
    <rPh sb="0" eb="2">
      <t>ジドウ</t>
    </rPh>
    <rPh sb="2" eb="4">
      <t>ハッタツ</t>
    </rPh>
    <rPh sb="4" eb="6">
      <t>シエン</t>
    </rPh>
    <rPh sb="14" eb="16">
      <t>ジドウ</t>
    </rPh>
    <rPh sb="16" eb="18">
      <t>ハッタツ</t>
    </rPh>
    <rPh sb="18" eb="20">
      <t>シエン</t>
    </rPh>
    <rPh sb="21" eb="23">
      <t>テイキョウ</t>
    </rPh>
    <rPh sb="26" eb="28">
      <t>シエン</t>
    </rPh>
    <rPh sb="33" eb="34">
      <t>オヨ</t>
    </rPh>
    <rPh sb="35" eb="37">
      <t>シエン</t>
    </rPh>
    <rPh sb="37" eb="39">
      <t>ナイヨウ</t>
    </rPh>
    <rPh sb="44" eb="45">
      <t>モト</t>
    </rPh>
    <rPh sb="47" eb="49">
      <t>サクセイ</t>
    </rPh>
    <rPh sb="53" eb="55">
      <t>ジドウ</t>
    </rPh>
    <rPh sb="55" eb="57">
      <t>ハッタツ</t>
    </rPh>
    <rPh sb="57" eb="59">
      <t>シエン</t>
    </rPh>
    <rPh sb="59" eb="61">
      <t>ケイカク</t>
    </rPh>
    <rPh sb="63" eb="64">
      <t>シメ</t>
    </rPh>
    <rPh sb="69" eb="71">
      <t>シエン</t>
    </rPh>
    <rPh sb="71" eb="73">
      <t>ナイヨウ</t>
    </rPh>
    <rPh sb="74" eb="76">
      <t>セツメイ</t>
    </rPh>
    <phoneticPr fontId="2"/>
  </si>
  <si>
    <t>保護者に対して家族支援プログラム（ペアレントトレーニング等）が行われているか</t>
    <rPh sb="0" eb="3">
      <t>ホゴシャ</t>
    </rPh>
    <rPh sb="4" eb="5">
      <t>タイ</t>
    </rPh>
    <rPh sb="7" eb="9">
      <t>カゾク</t>
    </rPh>
    <rPh sb="9" eb="11">
      <t>シエン</t>
    </rPh>
    <rPh sb="28" eb="29">
      <t>トウ</t>
    </rPh>
    <rPh sb="31" eb="32">
      <t>オコナ</t>
    </rPh>
    <phoneticPr fontId="2"/>
  </si>
  <si>
    <t>日頃から子どもの状況を保護者と伝え合い、子どもの健康や発達の状況、課題について共有理解ができているか</t>
    <rPh sb="0" eb="2">
      <t>ヒゴロ</t>
    </rPh>
    <rPh sb="4" eb="5">
      <t>コ</t>
    </rPh>
    <rPh sb="8" eb="10">
      <t>ジョウキョウ</t>
    </rPh>
    <rPh sb="11" eb="14">
      <t>ホゴシャ</t>
    </rPh>
    <rPh sb="15" eb="16">
      <t>ツタ</t>
    </rPh>
    <rPh sb="17" eb="18">
      <t>ア</t>
    </rPh>
    <rPh sb="20" eb="21">
      <t>コ</t>
    </rPh>
    <rPh sb="24" eb="26">
      <t>ケンコウ</t>
    </rPh>
    <rPh sb="27" eb="29">
      <t>ハッタツ</t>
    </rPh>
    <rPh sb="30" eb="32">
      <t>ジョウキョウ</t>
    </rPh>
    <rPh sb="33" eb="35">
      <t>カダイ</t>
    </rPh>
    <rPh sb="39" eb="41">
      <t>キョウユウ</t>
    </rPh>
    <rPh sb="41" eb="43">
      <t>リカイ</t>
    </rPh>
    <phoneticPr fontId="2"/>
  </si>
  <si>
    <t>定期的に、保護者に対して面談や、育児に関する助言等の支援が行われているか</t>
    <rPh sb="0" eb="3">
      <t>テイキテキ</t>
    </rPh>
    <rPh sb="5" eb="8">
      <t>ホゴシャ</t>
    </rPh>
    <rPh sb="9" eb="10">
      <t>タイ</t>
    </rPh>
    <rPh sb="12" eb="14">
      <t>メンダン</t>
    </rPh>
    <rPh sb="16" eb="18">
      <t>イクジ</t>
    </rPh>
    <rPh sb="19" eb="20">
      <t>カン</t>
    </rPh>
    <rPh sb="22" eb="24">
      <t>ジョゲン</t>
    </rPh>
    <rPh sb="24" eb="25">
      <t>トウ</t>
    </rPh>
    <rPh sb="26" eb="28">
      <t>シエン</t>
    </rPh>
    <rPh sb="29" eb="30">
      <t>オコナ</t>
    </rPh>
    <phoneticPr fontId="2"/>
  </si>
  <si>
    <t>父母の会の活動の支援や、保護者会等の開催等により保護者同士の連携が支援されているか</t>
    <rPh sb="0" eb="2">
      <t>フボ</t>
    </rPh>
    <rPh sb="3" eb="4">
      <t>カイ</t>
    </rPh>
    <rPh sb="5" eb="7">
      <t>カツドウ</t>
    </rPh>
    <rPh sb="8" eb="10">
      <t>シエン</t>
    </rPh>
    <rPh sb="12" eb="15">
      <t>ホゴシャ</t>
    </rPh>
    <rPh sb="15" eb="16">
      <t>カイ</t>
    </rPh>
    <rPh sb="16" eb="17">
      <t>トウ</t>
    </rPh>
    <rPh sb="18" eb="20">
      <t>カイサイ</t>
    </rPh>
    <rPh sb="20" eb="21">
      <t>トウ</t>
    </rPh>
    <rPh sb="24" eb="27">
      <t>ホゴシャ</t>
    </rPh>
    <rPh sb="27" eb="29">
      <t>ドウシ</t>
    </rPh>
    <rPh sb="30" eb="32">
      <t>レンケイ</t>
    </rPh>
    <rPh sb="33" eb="35">
      <t>シエン</t>
    </rPh>
    <phoneticPr fontId="2"/>
  </si>
  <si>
    <t>子どもや保護者からの相談や申し入れについて、対応の体制が整備されているとともに、子どもや保護者に周知・説明され、相談や申し入れをした際に迅速かつ適切に対応されているか</t>
    <rPh sb="0" eb="1">
      <t>コ</t>
    </rPh>
    <rPh sb="4" eb="7">
      <t>ホゴシャ</t>
    </rPh>
    <rPh sb="10" eb="12">
      <t>ソウダン</t>
    </rPh>
    <rPh sb="13" eb="14">
      <t>モウ</t>
    </rPh>
    <rPh sb="15" eb="16">
      <t>イ</t>
    </rPh>
    <rPh sb="22" eb="24">
      <t>タイオウ</t>
    </rPh>
    <rPh sb="25" eb="27">
      <t>タイセイ</t>
    </rPh>
    <rPh sb="28" eb="30">
      <t>セイビ</t>
    </rPh>
    <rPh sb="40" eb="41">
      <t>コ</t>
    </rPh>
    <rPh sb="44" eb="47">
      <t>ホゴシャ</t>
    </rPh>
    <rPh sb="48" eb="50">
      <t>シュウチ</t>
    </rPh>
    <rPh sb="51" eb="53">
      <t>セツメイ</t>
    </rPh>
    <rPh sb="56" eb="58">
      <t>ソウダン</t>
    </rPh>
    <rPh sb="59" eb="60">
      <t>モウ</t>
    </rPh>
    <rPh sb="61" eb="62">
      <t>イ</t>
    </rPh>
    <rPh sb="66" eb="67">
      <t>サイ</t>
    </rPh>
    <rPh sb="68" eb="70">
      <t>ジンソク</t>
    </rPh>
    <rPh sb="72" eb="74">
      <t>テキセツ</t>
    </rPh>
    <rPh sb="75" eb="77">
      <t>タイオウ</t>
    </rPh>
    <phoneticPr fontId="2"/>
  </si>
  <si>
    <t>子どもや保護者との意思の疎通や情報伝達のための配慮がなされているか</t>
    <rPh sb="0" eb="1">
      <t>コ</t>
    </rPh>
    <rPh sb="4" eb="7">
      <t>ホゴシャ</t>
    </rPh>
    <rPh sb="9" eb="11">
      <t>イシ</t>
    </rPh>
    <rPh sb="12" eb="14">
      <t>ソツウ</t>
    </rPh>
    <rPh sb="15" eb="19">
      <t>ジョウホウデンタツ</t>
    </rPh>
    <rPh sb="23" eb="25">
      <t>ハイリョ</t>
    </rPh>
    <phoneticPr fontId="2"/>
  </si>
  <si>
    <t>定期的に会報やホームページ等で、活動概要や行事予定、連絡体制等の情報や業務に関する自己評価の結果を子どもや保護者に対して発信されているか</t>
    <rPh sb="0" eb="3">
      <t>テイキテキ</t>
    </rPh>
    <rPh sb="4" eb="6">
      <t>カイホウ</t>
    </rPh>
    <rPh sb="13" eb="14">
      <t>トウ</t>
    </rPh>
    <rPh sb="16" eb="18">
      <t>カツドウ</t>
    </rPh>
    <rPh sb="18" eb="20">
      <t>ガイヨウ</t>
    </rPh>
    <rPh sb="21" eb="23">
      <t>ギョウジ</t>
    </rPh>
    <rPh sb="23" eb="25">
      <t>ヨテイ</t>
    </rPh>
    <rPh sb="26" eb="28">
      <t>レンラク</t>
    </rPh>
    <rPh sb="28" eb="30">
      <t>タイセイ</t>
    </rPh>
    <rPh sb="30" eb="31">
      <t>トウ</t>
    </rPh>
    <rPh sb="32" eb="34">
      <t>ジョウホウ</t>
    </rPh>
    <rPh sb="35" eb="37">
      <t>ギョウム</t>
    </rPh>
    <rPh sb="38" eb="39">
      <t>カン</t>
    </rPh>
    <rPh sb="41" eb="43">
      <t>ジコ</t>
    </rPh>
    <rPh sb="43" eb="45">
      <t>ヒョウカ</t>
    </rPh>
    <rPh sb="46" eb="48">
      <t>ケッカ</t>
    </rPh>
    <rPh sb="49" eb="50">
      <t>コ</t>
    </rPh>
    <rPh sb="53" eb="55">
      <t>ホゴ</t>
    </rPh>
    <rPh sb="55" eb="56">
      <t>シャ</t>
    </rPh>
    <rPh sb="57" eb="58">
      <t>タイ</t>
    </rPh>
    <rPh sb="60" eb="62">
      <t>ハッシン</t>
    </rPh>
    <phoneticPr fontId="2"/>
  </si>
  <si>
    <t>個人情報の取扱いに十分注意されているか</t>
    <rPh sb="0" eb="2">
      <t>コジン</t>
    </rPh>
    <rPh sb="2" eb="4">
      <t>ジョウホウ</t>
    </rPh>
    <rPh sb="5" eb="6">
      <t>ト</t>
    </rPh>
    <rPh sb="6" eb="7">
      <t>アツカ</t>
    </rPh>
    <rPh sb="9" eb="11">
      <t>ジュウブン</t>
    </rPh>
    <rPh sb="11" eb="13">
      <t>チュウイ</t>
    </rPh>
    <phoneticPr fontId="2"/>
  </si>
  <si>
    <t>緊急時対応マニュアル、防犯マニュアル、感染症対応マニュアル等を策定し、保護者に周知・説明されているか。また、発生を想定した訓練が実施されているか</t>
    <rPh sb="0" eb="3">
      <t>キンキュウジ</t>
    </rPh>
    <rPh sb="3" eb="5">
      <t>タイオウ</t>
    </rPh>
    <rPh sb="11" eb="13">
      <t>ボウハン</t>
    </rPh>
    <rPh sb="19" eb="22">
      <t>カンセンショウ</t>
    </rPh>
    <rPh sb="22" eb="24">
      <t>タイオウ</t>
    </rPh>
    <rPh sb="29" eb="30">
      <t>トウ</t>
    </rPh>
    <rPh sb="31" eb="33">
      <t>サクテイ</t>
    </rPh>
    <rPh sb="35" eb="38">
      <t>ホゴシャ</t>
    </rPh>
    <rPh sb="39" eb="41">
      <t>シュウチ</t>
    </rPh>
    <rPh sb="42" eb="44">
      <t>セツメイ</t>
    </rPh>
    <rPh sb="54" eb="56">
      <t>ハッセイ</t>
    </rPh>
    <rPh sb="57" eb="59">
      <t>ソウテイ</t>
    </rPh>
    <rPh sb="61" eb="63">
      <t>クンレン</t>
    </rPh>
    <rPh sb="64" eb="66">
      <t>ジッシ</t>
    </rPh>
    <phoneticPr fontId="2"/>
  </si>
  <si>
    <t>非常災害の発生に備え、定期的に避難、救出、その他必要な訓練が行われているか</t>
    <rPh sb="0" eb="2">
      <t>ヒジョウ</t>
    </rPh>
    <rPh sb="2" eb="4">
      <t>サイガイ</t>
    </rPh>
    <rPh sb="5" eb="7">
      <t>ハッセイ</t>
    </rPh>
    <rPh sb="8" eb="9">
      <t>ソナ</t>
    </rPh>
    <rPh sb="11" eb="14">
      <t>テイキテキ</t>
    </rPh>
    <rPh sb="15" eb="17">
      <t>ヒナン</t>
    </rPh>
    <rPh sb="18" eb="20">
      <t>キュウシュツ</t>
    </rPh>
    <rPh sb="23" eb="24">
      <t>タ</t>
    </rPh>
    <rPh sb="24" eb="26">
      <t>ヒツヨウ</t>
    </rPh>
    <rPh sb="27" eb="29">
      <t>クンレン</t>
    </rPh>
    <rPh sb="30" eb="31">
      <t>オコナ</t>
    </rPh>
    <phoneticPr fontId="2"/>
  </si>
  <si>
    <t>子どもは通所を楽しみにしているか</t>
    <rPh sb="0" eb="1">
      <t>コ</t>
    </rPh>
    <rPh sb="4" eb="6">
      <t>ツウショ</t>
    </rPh>
    <rPh sb="7" eb="8">
      <t>タノ</t>
    </rPh>
    <phoneticPr fontId="2"/>
  </si>
  <si>
    <t>事業所の支援に満足しているか</t>
    <rPh sb="0" eb="3">
      <t>ジギョウショ</t>
    </rPh>
    <rPh sb="4" eb="6">
      <t>シエン</t>
    </rPh>
    <rPh sb="7" eb="9">
      <t>マンゾク</t>
    </rPh>
    <phoneticPr fontId="2"/>
  </si>
  <si>
    <t>どちらともいえない</t>
    <phoneticPr fontId="2"/>
  </si>
  <si>
    <t>わからない</t>
    <phoneticPr fontId="2"/>
  </si>
  <si>
    <t>どちらともいえない</t>
    <phoneticPr fontId="2"/>
  </si>
  <si>
    <t>分からない</t>
    <rPh sb="0" eb="1">
      <t>ワ</t>
    </rPh>
    <phoneticPr fontId="2"/>
  </si>
  <si>
    <t>わからない</t>
    <phoneticPr fontId="2"/>
  </si>
  <si>
    <t>わからない</t>
    <phoneticPr fontId="2"/>
  </si>
  <si>
    <t>わからない</t>
  </si>
  <si>
    <t>どちらともいえない</t>
  </si>
  <si>
    <t>適切な支援の提供</t>
    <rPh sb="0" eb="2">
      <t>テキセツ</t>
    </rPh>
    <rPh sb="3" eb="5">
      <t>シエン</t>
    </rPh>
    <rPh sb="6" eb="8">
      <t>テイキョウ</t>
    </rPh>
    <phoneticPr fontId="2"/>
  </si>
  <si>
    <t>保護者への説明</t>
    <rPh sb="0" eb="3">
      <t>ホゴシャ</t>
    </rPh>
    <rPh sb="5" eb="7">
      <t>セツメイ</t>
    </rPh>
    <phoneticPr fontId="2"/>
  </si>
  <si>
    <t>非常時等の説明</t>
    <rPh sb="0" eb="2">
      <t>ヒジョウ</t>
    </rPh>
    <rPh sb="2" eb="4">
      <t>ジナド</t>
    </rPh>
    <rPh sb="5" eb="7">
      <t>セツメイ</t>
    </rPh>
    <phoneticPr fontId="2"/>
  </si>
  <si>
    <t>C24</t>
  </si>
  <si>
    <t>C25</t>
  </si>
  <si>
    <t>C26</t>
  </si>
  <si>
    <t>事業所の支援の質は適正であるか</t>
    <rPh sb="0" eb="3">
      <t>ジギョウショ</t>
    </rPh>
    <rPh sb="4" eb="6">
      <t>シエン</t>
    </rPh>
    <rPh sb="7" eb="8">
      <t>シツ</t>
    </rPh>
    <rPh sb="9" eb="11">
      <t>テキセイ</t>
    </rPh>
    <phoneticPr fontId="2"/>
  </si>
  <si>
    <t>児童発達支援計画に基づき、支援が実施されているか</t>
    <rPh sb="9" eb="10">
      <t>モト</t>
    </rPh>
    <rPh sb="16" eb="18">
      <t>ジッシ</t>
    </rPh>
    <phoneticPr fontId="2"/>
  </si>
  <si>
    <t>児童発達支援計画に記載された目標が達成されているか</t>
    <rPh sb="9" eb="11">
      <t>キサイ</t>
    </rPh>
    <rPh sb="14" eb="16">
      <t>モクヒョウ</t>
    </rPh>
    <rPh sb="17" eb="19">
      <t>タッセイ</t>
    </rPh>
    <phoneticPr fontId="2"/>
  </si>
  <si>
    <t>児童発達支援計画には、児童発達支援ガイドラインの「児童発達支援の提供すべき支援」の「発達支援（本人支援及び移行支援）」、「家族支援」、「地域支援」で示す支援内容から子どもの支援に必要な項目が適切に選択され、その上で、具体的な支援内容が設定されているか</t>
    <phoneticPr fontId="2"/>
  </si>
  <si>
    <t>非常時の対応</t>
    <rPh sb="0" eb="2">
      <t>ヒジョウ</t>
    </rPh>
    <rPh sb="2" eb="3">
      <t>ジ</t>
    </rPh>
    <rPh sb="4" eb="6">
      <t>タイオウ</t>
    </rPh>
    <phoneticPr fontId="2"/>
  </si>
  <si>
    <t>ここね</t>
    <phoneticPr fontId="2"/>
  </si>
  <si>
    <t>放課後等デイサービス計画に基づき、支援が実施されているか</t>
    <phoneticPr fontId="2"/>
  </si>
  <si>
    <t>事業所の設備等は、スロープや手すりの設置などバリアフリー化の配慮が適切になされているか</t>
    <phoneticPr fontId="2"/>
  </si>
  <si>
    <t>事業所の支援の質は適正であるか</t>
    <phoneticPr fontId="2"/>
  </si>
  <si>
    <t>子どもと保護者のニーズや課題が客観的に分析された上で、放課後等デイサービス計画*1が作成されているか</t>
    <phoneticPr fontId="2"/>
  </si>
  <si>
    <t>放課後等デイサービス計画に記載された目標が達成されているか</t>
    <phoneticPr fontId="2"/>
  </si>
  <si>
    <t>活動プログラム*2が固定化しないよう工夫されているか</t>
    <phoneticPr fontId="2"/>
  </si>
  <si>
    <t>放課後児童クラブや児童館との交流や、障害のない子どもと活動する機会があるか</t>
    <phoneticPr fontId="2"/>
  </si>
  <si>
    <t xml:space="preserve">支援の内容、利用者負担等について丁寧な説明がなされたか </t>
    <phoneticPr fontId="2"/>
  </si>
  <si>
    <t xml:space="preserve">日頃から子どもの状況を保護者と伝え合い、子どもの発達の状況や課題について共通理解ができているか </t>
    <phoneticPr fontId="2"/>
  </si>
  <si>
    <t xml:space="preserve">保護者に対して面談や、育児に関する助言等の支援が行われているか </t>
    <phoneticPr fontId="2"/>
  </si>
  <si>
    <t>父母の会の活動の支援や、保護者会等の開催等により保護者同士の連携が支援されているか</t>
    <phoneticPr fontId="2"/>
  </si>
  <si>
    <t>子どもや保護者からの苦情について、対応の体制を整備するとともに、子どもや保護者に周知・説明し、苦情があった場合に迅速かつ適切に対応しているか</t>
    <phoneticPr fontId="2"/>
  </si>
  <si>
    <t xml:space="preserve">子どもや保護者との意思の疎通や情報伝達
のための配慮がなされているか </t>
    <phoneticPr fontId="2"/>
  </si>
  <si>
    <t>定期的に会報やホームページ等で、活動概要や行事予定、連絡体制等の情報や業務に関する自己評価の結果を子どもや保護者に対して発信しているか</t>
    <phoneticPr fontId="2"/>
  </si>
  <si>
    <t>個人情報に十分注意しているか</t>
    <phoneticPr fontId="2"/>
  </si>
  <si>
    <t>緊急時対応マニュアル、防犯マニュアル、感染症対応マニュアルを策定し、保護者に周知・説明されているか</t>
    <phoneticPr fontId="2"/>
  </si>
  <si>
    <t>非常災害の発生に備え、定期的に避難、救出、その他必要な訓練が行われているか</t>
    <phoneticPr fontId="2"/>
  </si>
  <si>
    <t xml:space="preserve">子どもは通所を楽しみにしているか </t>
    <phoneticPr fontId="2"/>
  </si>
  <si>
    <t>事業所の支援に満足しているか</t>
    <phoneticPr fontId="2"/>
  </si>
  <si>
    <t>満足度</t>
    <phoneticPr fontId="2"/>
  </si>
  <si>
    <t>・コロナのため仕方ないと思います。</t>
    <phoneticPr fontId="2"/>
  </si>
  <si>
    <t>41</t>
  </si>
  <si>
    <t>42</t>
  </si>
  <si>
    <t>43</t>
  </si>
  <si>
    <t>44</t>
  </si>
  <si>
    <t>45</t>
  </si>
  <si>
    <t>46</t>
  </si>
  <si>
    <t>47</t>
  </si>
  <si>
    <t>48</t>
  </si>
  <si>
    <t>49</t>
  </si>
  <si>
    <t>50</t>
  </si>
  <si>
    <t>51</t>
  </si>
  <si>
    <t>52</t>
  </si>
  <si>
    <t>53</t>
  </si>
  <si>
    <t>54</t>
  </si>
  <si>
    <t>55</t>
  </si>
  <si>
    <t>56</t>
  </si>
  <si>
    <t>57</t>
  </si>
  <si>
    <t>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</si>
</sst>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
    <numFmt numFmtId="177" formatCode="#,##0_ "/>
    <numFmt numFmtId="178" formatCode="0.0%"/>
    <numFmt numFmtId="179" formatCode="0_ "/>
  </numFmts>
  <fonts count="5" x14ac:knownFonts="1">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12"/>
      <color theme="1"/>
      <name val="HG丸ｺﾞｼｯｸM-PRO"/>
      <family val="3"/>
      <charset val="128"/>
    </font>
    <font>
      <sz val="10"/>
      <color theme="1"/>
      <name val="HG丸ｺﾞｼｯｸM-PRO"/>
      <family val="3"/>
      <charset val="128"/>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theme="8" tint="-0.24994659260841701"/>
      </left>
      <right style="thin">
        <color theme="8" tint="-0.24994659260841701"/>
      </right>
      <top style="thin">
        <color theme="8" tint="-0.2499465926084170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style="thin">
        <color auto="1"/>
      </left>
      <right/>
      <top/>
      <bottom style="thin">
        <color auto="1"/>
      </bottom>
      <diagonal/>
    </border>
    <border>
      <left style="thin">
        <color theme="8" tint="-0.24994659260841701"/>
      </left>
      <right/>
      <top style="thin">
        <color theme="8" tint="-0.24994659260841701"/>
      </top>
      <bottom style="thin">
        <color auto="1"/>
      </bottom>
      <diagonal/>
    </border>
    <border>
      <left/>
      <right/>
      <top style="thin">
        <color theme="8" tint="-0.24994659260841701"/>
      </top>
      <bottom style="thin">
        <color auto="1"/>
      </bottom>
      <diagonal/>
    </border>
    <border>
      <left/>
      <right style="thin">
        <color theme="8" tint="-0.24994659260841701"/>
      </right>
      <top style="thin">
        <color theme="8" tint="-0.24994659260841701"/>
      </top>
      <bottom style="thin">
        <color auto="1"/>
      </bottom>
      <diagonal/>
    </border>
    <border>
      <left style="thin">
        <color auto="1"/>
      </left>
      <right style="thin">
        <color auto="1"/>
      </right>
      <top style="hair">
        <color auto="1"/>
      </top>
      <bottom/>
      <diagonal/>
    </border>
    <border>
      <left style="thin">
        <color indexed="64"/>
      </left>
      <right/>
      <top style="thin">
        <color theme="8" tint="-0.24994659260841701"/>
      </top>
      <bottom style="thin">
        <color auto="1"/>
      </bottom>
      <diagonal/>
    </border>
  </borders>
  <cellStyleXfs count="1">
    <xf numFmtId="0" fontId="0" fillId="0" borderId="0">
      <alignment vertical="center"/>
    </xf>
  </cellStyleXfs>
  <cellXfs count="122">
    <xf numFmtId="0" fontId="0" fillId="0" borderId="0" xfId="0">
      <alignment vertical="center"/>
    </xf>
    <xf numFmtId="0" fontId="1" fillId="0" borderId="0" xfId="0" applyFont="1">
      <alignment vertical="center"/>
    </xf>
    <xf numFmtId="0" fontId="1" fillId="2" borderId="1" xfId="0" applyFont="1" applyFill="1" applyBorder="1">
      <alignment vertical="center"/>
    </xf>
    <xf numFmtId="0" fontId="1" fillId="0" borderId="1" xfId="0" applyFont="1" applyBorder="1">
      <alignmen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2" borderId="1" xfId="0" applyFont="1" applyFill="1" applyBorder="1" applyAlignment="1">
      <alignment horizontal="center" vertical="center"/>
    </xf>
    <xf numFmtId="49" fontId="1" fillId="0" borderId="5" xfId="0" applyNumberFormat="1" applyFont="1" applyBorder="1" applyAlignment="1">
      <alignment horizontal="center" vertical="center"/>
    </xf>
    <xf numFmtId="0" fontId="1" fillId="0" borderId="5" xfId="0" applyFont="1" applyBorder="1" applyAlignment="1">
      <alignment vertical="center" shrinkToFit="1"/>
    </xf>
    <xf numFmtId="0" fontId="1" fillId="0" borderId="5" xfId="0" applyFont="1" applyBorder="1" applyAlignment="1">
      <alignment vertical="center" wrapText="1"/>
    </xf>
    <xf numFmtId="49" fontId="1" fillId="0" borderId="6" xfId="0" applyNumberFormat="1" applyFont="1" applyBorder="1" applyAlignment="1">
      <alignment horizontal="center" vertical="center"/>
    </xf>
    <xf numFmtId="0" fontId="1" fillId="0" borderId="6" xfId="0" applyFont="1" applyBorder="1" applyAlignment="1">
      <alignment vertical="center" shrinkToFit="1"/>
    </xf>
    <xf numFmtId="49" fontId="1" fillId="0" borderId="7" xfId="0" applyNumberFormat="1" applyFont="1" applyBorder="1" applyAlignment="1">
      <alignment horizontal="center" vertical="center"/>
    </xf>
    <xf numFmtId="0" fontId="1" fillId="0" borderId="7" xfId="0" applyFont="1" applyBorder="1" applyAlignment="1">
      <alignment vertical="center" shrinkToFit="1"/>
    </xf>
    <xf numFmtId="0" fontId="1" fillId="0" borderId="7" xfId="0" applyFont="1" applyBorder="1" applyAlignment="1">
      <alignment vertical="center" wrapText="1"/>
    </xf>
    <xf numFmtId="176" fontId="1" fillId="0" borderId="1" xfId="0" applyNumberFormat="1" applyFont="1" applyBorder="1" applyAlignment="1">
      <alignment horizontal="center" vertical="center"/>
    </xf>
    <xf numFmtId="177" fontId="1" fillId="0" borderId="1" xfId="0" applyNumberFormat="1" applyFont="1" applyBorder="1">
      <alignment vertical="center"/>
    </xf>
    <xf numFmtId="178" fontId="1" fillId="0" borderId="1" xfId="0" applyNumberFormat="1" applyFont="1" applyBorder="1">
      <alignment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0" borderId="1" xfId="0" applyFont="1" applyBorder="1" applyAlignment="1">
      <alignment vertical="center" wrapText="1"/>
    </xf>
    <xf numFmtId="0" fontId="1" fillId="0" borderId="0" xfId="0" applyFont="1" applyAlignment="1">
      <alignment vertical="center" wrapText="1"/>
    </xf>
    <xf numFmtId="0" fontId="1" fillId="0" borderId="7"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178" fontId="1" fillId="0" borderId="8" xfId="0" applyNumberFormat="1" applyFont="1" applyBorder="1">
      <alignment vertical="center"/>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8" xfId="0" applyFont="1" applyBorder="1" applyAlignment="1">
      <alignment vertical="center" wrapText="1"/>
    </xf>
    <xf numFmtId="179" fontId="1" fillId="0" borderId="12" xfId="0" applyNumberFormat="1" applyFont="1" applyBorder="1" applyAlignment="1">
      <alignment horizontal="center" vertical="center"/>
    </xf>
    <xf numFmtId="179" fontId="1" fillId="0" borderId="13" xfId="0" applyNumberFormat="1" applyFont="1" applyBorder="1" applyAlignment="1">
      <alignment horizontal="center" vertical="center"/>
    </xf>
    <xf numFmtId="179" fontId="1" fillId="0" borderId="10" xfId="0" applyNumberFormat="1" applyFont="1" applyBorder="1" applyAlignment="1">
      <alignment horizontal="center" vertical="center"/>
    </xf>
    <xf numFmtId="178" fontId="1" fillId="0" borderId="12" xfId="0" applyNumberFormat="1" applyFont="1" applyBorder="1" applyAlignment="1">
      <alignment horizontal="center" vertical="center"/>
    </xf>
    <xf numFmtId="178" fontId="1" fillId="0" borderId="14" xfId="0" applyNumberFormat="1" applyFont="1" applyBorder="1" applyAlignment="1">
      <alignment horizontal="center" vertical="center"/>
    </xf>
    <xf numFmtId="0" fontId="1" fillId="0" borderId="0" xfId="0" applyFont="1" applyAlignment="1">
      <alignment vertical="center" shrinkToFit="1"/>
    </xf>
    <xf numFmtId="0" fontId="1" fillId="0" borderId="15" xfId="0" applyFont="1" applyBorder="1">
      <alignment vertical="center"/>
    </xf>
    <xf numFmtId="0" fontId="1" fillId="0" borderId="8" xfId="0" applyFont="1" applyBorder="1" applyAlignment="1">
      <alignment horizontal="center" vertical="center" wrapText="1"/>
    </xf>
    <xf numFmtId="0" fontId="1" fillId="0" borderId="8" xfId="0" applyFont="1" applyBorder="1" applyAlignment="1">
      <alignment horizontal="center" vertical="center" shrinkToFit="1"/>
    </xf>
    <xf numFmtId="0" fontId="1" fillId="0" borderId="1" xfId="0" applyFont="1" applyBorder="1" applyAlignment="1">
      <alignment horizontal="center" vertical="center"/>
    </xf>
    <xf numFmtId="0" fontId="1" fillId="0" borderId="8" xfId="0" applyFont="1" applyBorder="1" applyAlignment="1">
      <alignment horizontal="center" vertical="center"/>
    </xf>
    <xf numFmtId="178" fontId="1" fillId="0" borderId="10" xfId="0" applyNumberFormat="1" applyFont="1" applyBorder="1" applyAlignment="1">
      <alignment horizontal="center" vertical="center"/>
    </xf>
    <xf numFmtId="178" fontId="1" fillId="0" borderId="8" xfId="0" applyNumberFormat="1" applyFont="1" applyBorder="1" applyAlignment="1">
      <alignment horizontal="center" vertical="center"/>
    </xf>
    <xf numFmtId="0" fontId="1" fillId="0" borderId="16" xfId="0" applyFont="1" applyBorder="1" applyAlignment="1">
      <alignment horizontal="center" vertical="center" shrinkToFit="1"/>
    </xf>
    <xf numFmtId="179" fontId="1" fillId="0" borderId="16" xfId="0" applyNumberFormat="1" applyFont="1" applyBorder="1" applyAlignment="1">
      <alignment horizontal="center" vertical="center"/>
    </xf>
    <xf numFmtId="177" fontId="1" fillId="0" borderId="0" xfId="0" applyNumberFormat="1" applyFont="1">
      <alignment vertical="center"/>
    </xf>
    <xf numFmtId="0" fontId="1" fillId="0" borderId="17" xfId="0" applyFont="1" applyBorder="1" applyAlignment="1">
      <alignment horizontal="center" vertical="center" shrinkToFit="1"/>
    </xf>
    <xf numFmtId="0" fontId="1" fillId="0" borderId="18" xfId="0" applyFont="1" applyBorder="1" applyAlignment="1">
      <alignment horizontal="center" vertical="center" shrinkToFit="1"/>
    </xf>
    <xf numFmtId="178" fontId="1" fillId="0" borderId="19" xfId="0" applyNumberFormat="1" applyFont="1" applyBorder="1" applyAlignment="1">
      <alignment horizontal="center" vertical="center"/>
    </xf>
    <xf numFmtId="178" fontId="1" fillId="0" borderId="13" xfId="0" applyNumberFormat="1" applyFont="1" applyBorder="1" applyAlignment="1">
      <alignment horizontal="center" vertical="center"/>
    </xf>
    <xf numFmtId="178" fontId="1" fillId="0" borderId="16" xfId="0" applyNumberFormat="1" applyFont="1" applyBorder="1" applyAlignment="1">
      <alignment horizontal="center" vertical="center"/>
    </xf>
    <xf numFmtId="179" fontId="1" fillId="0" borderId="14" xfId="0" applyNumberFormat="1" applyFont="1" applyBorder="1" applyAlignment="1">
      <alignment horizontal="center" vertical="center"/>
    </xf>
    <xf numFmtId="179" fontId="1" fillId="0" borderId="8" xfId="0" applyNumberFormat="1" applyFont="1" applyBorder="1" applyAlignment="1">
      <alignment horizontal="center" vertical="center"/>
    </xf>
    <xf numFmtId="0" fontId="1" fillId="0" borderId="3" xfId="0" applyFont="1" applyBorder="1" applyAlignment="1">
      <alignment vertical="top" wrapText="1"/>
    </xf>
    <xf numFmtId="0" fontId="1" fillId="0" borderId="7" xfId="0" applyFont="1" applyBorder="1" applyAlignment="1">
      <alignment vertical="top" wrapText="1"/>
    </xf>
    <xf numFmtId="0" fontId="1" fillId="0" borderId="2" xfId="0" applyFont="1" applyBorder="1" applyAlignment="1">
      <alignment vertical="center" wrapText="1"/>
    </xf>
    <xf numFmtId="0" fontId="1" fillId="0" borderId="9" xfId="0" applyFont="1" applyBorder="1">
      <alignment vertical="center"/>
    </xf>
    <xf numFmtId="0" fontId="1" fillId="4" borderId="2" xfId="0" applyFont="1" applyFill="1" applyBorder="1" applyAlignment="1">
      <alignment horizontal="center" vertical="center"/>
    </xf>
    <xf numFmtId="49" fontId="1" fillId="6" borderId="5" xfId="0" applyNumberFormat="1" applyFont="1" applyFill="1" applyBorder="1" applyAlignment="1">
      <alignment horizontal="center" vertical="center"/>
    </xf>
    <xf numFmtId="178" fontId="4" fillId="0" borderId="12" xfId="0" applyNumberFormat="1" applyFont="1" applyBorder="1" applyAlignment="1">
      <alignment horizontal="center" vertical="center"/>
    </xf>
    <xf numFmtId="178" fontId="4" fillId="0" borderId="8" xfId="0" applyNumberFormat="1" applyFont="1" applyBorder="1" applyAlignment="1">
      <alignment horizontal="center" vertical="center"/>
    </xf>
    <xf numFmtId="9" fontId="1" fillId="0" borderId="10" xfId="0" applyNumberFormat="1" applyFont="1" applyBorder="1" applyAlignment="1">
      <alignment horizontal="center" vertical="center"/>
    </xf>
    <xf numFmtId="178" fontId="1" fillId="0" borderId="10" xfId="0" applyNumberFormat="1" applyFont="1" applyBorder="1" applyAlignment="1">
      <alignment horizontal="center" vertical="center"/>
    </xf>
    <xf numFmtId="178" fontId="1" fillId="0" borderId="9" xfId="0" applyNumberFormat="1" applyFont="1" applyBorder="1" applyAlignment="1">
      <alignment horizontal="center" vertical="center"/>
    </xf>
    <xf numFmtId="177" fontId="1" fillId="0" borderId="10" xfId="0" applyNumberFormat="1" applyFont="1" applyBorder="1" applyAlignment="1">
      <alignment horizontal="center" vertical="center"/>
    </xf>
    <xf numFmtId="9" fontId="1" fillId="0" borderId="8" xfId="0" applyNumberFormat="1" applyFont="1" applyBorder="1" applyAlignment="1">
      <alignment horizontal="center" vertical="center"/>
    </xf>
    <xf numFmtId="177" fontId="1" fillId="0" borderId="8" xfId="0" applyNumberFormat="1" applyFont="1" applyBorder="1" applyAlignment="1">
      <alignment horizontal="center" vertical="center"/>
    </xf>
    <xf numFmtId="0" fontId="1" fillId="4" borderId="20"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5" borderId="0" xfId="0" applyFont="1" applyFill="1" applyAlignment="1">
      <alignment horizontal="center" vertical="center" textRotation="255"/>
    </xf>
    <xf numFmtId="0" fontId="1" fillId="4" borderId="0" xfId="0" applyFont="1" applyFill="1" applyAlignment="1">
      <alignment horizontal="center" vertical="center" textRotation="255"/>
    </xf>
    <xf numFmtId="177" fontId="1" fillId="0" borderId="1" xfId="0" applyNumberFormat="1" applyFont="1" applyBorder="1" applyAlignment="1">
      <alignment horizontal="center" vertical="center"/>
    </xf>
    <xf numFmtId="178" fontId="1" fillId="0" borderId="1" xfId="0" applyNumberFormat="1" applyFont="1" applyBorder="1" applyAlignment="1">
      <alignment horizontal="center" vertical="center"/>
    </xf>
    <xf numFmtId="0" fontId="1" fillId="0" borderId="3"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4" borderId="2" xfId="0" applyFont="1" applyFill="1" applyBorder="1" applyAlignment="1">
      <alignment horizontal="center" vertical="center" shrinkToFit="1"/>
    </xf>
    <xf numFmtId="0" fontId="1" fillId="4" borderId="4" xfId="0" applyFont="1" applyFill="1" applyBorder="1" applyAlignment="1">
      <alignment horizontal="center" vertical="center" shrinkToFit="1"/>
    </xf>
    <xf numFmtId="0" fontId="1" fillId="5" borderId="2" xfId="0" applyFont="1" applyFill="1" applyBorder="1" applyAlignment="1">
      <alignment horizontal="center" vertical="center"/>
    </xf>
    <xf numFmtId="0" fontId="1" fillId="5" borderId="4" xfId="0" applyFont="1" applyFill="1" applyBorder="1" applyAlignment="1">
      <alignment horizontal="center" vertical="center"/>
    </xf>
    <xf numFmtId="0" fontId="1" fillId="0" borderId="1" xfId="0" applyFont="1" applyBorder="1" applyAlignment="1">
      <alignment horizontal="center" vertical="center" textRotation="255" wrapText="1"/>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1" fillId="0" borderId="23" xfId="0" applyFont="1" applyBorder="1" applyAlignment="1">
      <alignment horizontal="left" vertical="top" wrapText="1"/>
    </xf>
    <xf numFmtId="0" fontId="1" fillId="0" borderId="3" xfId="0" applyFont="1" applyBorder="1" applyAlignment="1">
      <alignment horizontal="left" vertical="top" wrapText="1"/>
    </xf>
    <xf numFmtId="0" fontId="1" fillId="0" borderId="7" xfId="0" applyFont="1" applyBorder="1" applyAlignment="1">
      <alignment horizontal="left" vertical="top" wrapText="1"/>
    </xf>
    <xf numFmtId="0" fontId="1" fillId="0" borderId="2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top" wrapText="1"/>
    </xf>
    <xf numFmtId="0" fontId="1" fillId="0" borderId="4" xfId="0" applyFont="1" applyBorder="1" applyAlignment="1">
      <alignment horizontal="center" vertical="center" wrapText="1"/>
    </xf>
    <xf numFmtId="0" fontId="1" fillId="5"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4" borderId="24" xfId="0" applyFont="1" applyFill="1" applyBorder="1" applyAlignment="1">
      <alignment horizontal="center" vertical="center"/>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7" xfId="0" applyFont="1" applyBorder="1" applyAlignment="1">
      <alignment vertical="top" wrapText="1"/>
    </xf>
    <xf numFmtId="177" fontId="1" fillId="0" borderId="9" xfId="0" applyNumberFormat="1" applyFont="1" applyBorder="1" applyAlignment="1">
      <alignment horizontal="center" vertical="center"/>
    </xf>
    <xf numFmtId="0" fontId="1" fillId="0" borderId="23" xfId="0" applyFont="1" applyBorder="1" applyAlignment="1">
      <alignmen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7" xfId="0" applyFont="1" applyBorder="1" applyAlignment="1">
      <alignment horizontal="left" vertical="center" wrapText="1"/>
    </xf>
    <xf numFmtId="0" fontId="1" fillId="0" borderId="23" xfId="0" applyFont="1" applyBorder="1" applyAlignment="1">
      <alignment horizontal="left" vertical="center" wrapText="1"/>
    </xf>
    <xf numFmtId="0" fontId="1" fillId="4" borderId="11" xfId="0" applyFont="1" applyFill="1" applyBorder="1" applyAlignment="1">
      <alignment horizontal="center" vertical="center"/>
    </xf>
    <xf numFmtId="178" fontId="1" fillId="0" borderId="8" xfId="0" applyNumberFormat="1" applyFont="1" applyBorder="1" applyAlignment="1">
      <alignment horizontal="center" vertical="center"/>
    </xf>
    <xf numFmtId="0" fontId="1" fillId="0" borderId="3" xfId="0" applyFont="1" applyBorder="1" applyAlignment="1">
      <alignment horizontal="center" vertical="center" textRotation="255" wrapText="1"/>
    </xf>
    <xf numFmtId="0" fontId="1" fillId="0" borderId="4"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100">
                <a:latin typeface="HG丸ｺﾞｼｯｸM-PRO" panose="020F0600000000000000" pitchFamily="50" charset="-128"/>
                <a:ea typeface="HG丸ｺﾞｼｯｸM-PRO" panose="020F0600000000000000" pitchFamily="50" charset="-128"/>
              </a:rPr>
              <a:t>アンケート集計結果（大項目）</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【ここね】報告シート!$J$33</c:f>
              <c:strCache>
                <c:ptCount val="1"/>
                <c:pt idx="0">
                  <c:v>はい</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【ここね】報告シート!$D$34:$D$38</c:f>
              <c:strCache>
                <c:ptCount val="5"/>
                <c:pt idx="0">
                  <c:v>環境・体制整備</c:v>
                </c:pt>
                <c:pt idx="1">
                  <c:v>適切な支援の提供</c:v>
                </c:pt>
                <c:pt idx="2">
                  <c:v>保護者への説明等</c:v>
                </c:pt>
                <c:pt idx="3">
                  <c:v>非常時等の対応</c:v>
                </c:pt>
                <c:pt idx="4">
                  <c:v>満足度</c:v>
                </c:pt>
              </c:strCache>
            </c:strRef>
          </c:cat>
          <c:val>
            <c:numRef>
              <c:f>【ここね】報告シート!$J$34:$J$38</c:f>
              <c:numCache>
                <c:formatCode>0.0%</c:formatCode>
                <c:ptCount val="5"/>
                <c:pt idx="0">
                  <c:v>0.95833333333333337</c:v>
                </c:pt>
                <c:pt idx="1">
                  <c:v>0.89523809523809528</c:v>
                </c:pt>
                <c:pt idx="2">
                  <c:v>0.89333333333333331</c:v>
                </c:pt>
                <c:pt idx="3">
                  <c:v>0.93333333333333335</c:v>
                </c:pt>
                <c:pt idx="4">
                  <c:v>1</c:v>
                </c:pt>
              </c:numCache>
            </c:numRef>
          </c:val>
          <c:extLst>
            <c:ext xmlns:c16="http://schemas.microsoft.com/office/drawing/2014/chart" uri="{C3380CC4-5D6E-409C-BE32-E72D297353CC}">
              <c16:uniqueId val="{00000000-3F27-4469-B131-437D45CE8290}"/>
            </c:ext>
          </c:extLst>
        </c:ser>
        <c:ser>
          <c:idx val="1"/>
          <c:order val="1"/>
          <c:tx>
            <c:strRef>
              <c:f>【ここね】報告シート!$K$33</c:f>
              <c:strCache>
                <c:ptCount val="1"/>
                <c:pt idx="0">
                  <c:v>どちらともいえない</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3F27-4469-B131-437D45CE8290}"/>
                </c:ext>
              </c:extLst>
            </c:dLbl>
            <c:dLbl>
              <c:idx val="3"/>
              <c:delete val="1"/>
              <c:extLst>
                <c:ext xmlns:c15="http://schemas.microsoft.com/office/drawing/2012/chart" uri="{CE6537A1-D6FC-4f65-9D91-7224C49458BB}"/>
                <c:ext xmlns:c16="http://schemas.microsoft.com/office/drawing/2014/chart" uri="{C3380CC4-5D6E-409C-BE32-E72D297353CC}">
                  <c16:uniqueId val="{00000002-3F27-4469-B131-437D45CE8290}"/>
                </c:ext>
              </c:extLst>
            </c:dLbl>
            <c:dLbl>
              <c:idx val="4"/>
              <c:delete val="1"/>
              <c:extLst>
                <c:ext xmlns:c15="http://schemas.microsoft.com/office/drawing/2012/chart" uri="{CE6537A1-D6FC-4f65-9D91-7224C49458BB}"/>
                <c:ext xmlns:c16="http://schemas.microsoft.com/office/drawing/2014/chart" uri="{C3380CC4-5D6E-409C-BE32-E72D297353CC}">
                  <c16:uniqueId val="{00000003-3F27-4469-B131-437D45CE82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【ここね】報告シート!$D$34:$D$38</c:f>
              <c:strCache>
                <c:ptCount val="5"/>
                <c:pt idx="0">
                  <c:v>環境・体制整備</c:v>
                </c:pt>
                <c:pt idx="1">
                  <c:v>適切な支援の提供</c:v>
                </c:pt>
                <c:pt idx="2">
                  <c:v>保護者への説明等</c:v>
                </c:pt>
                <c:pt idx="3">
                  <c:v>非常時等の対応</c:v>
                </c:pt>
                <c:pt idx="4">
                  <c:v>満足度</c:v>
                </c:pt>
              </c:strCache>
            </c:strRef>
          </c:cat>
          <c:val>
            <c:numRef>
              <c:f>【ここね】報告シート!$K$34:$K$38</c:f>
              <c:numCache>
                <c:formatCode>0.0%</c:formatCode>
                <c:ptCount val="5"/>
                <c:pt idx="0">
                  <c:v>2.7777777777777776E-2</c:v>
                </c:pt>
                <c:pt idx="1">
                  <c:v>0</c:v>
                </c:pt>
                <c:pt idx="2">
                  <c:v>0.04</c:v>
                </c:pt>
                <c:pt idx="3">
                  <c:v>0</c:v>
                </c:pt>
                <c:pt idx="4">
                  <c:v>0</c:v>
                </c:pt>
              </c:numCache>
            </c:numRef>
          </c:val>
          <c:extLst>
            <c:ext xmlns:c16="http://schemas.microsoft.com/office/drawing/2014/chart" uri="{C3380CC4-5D6E-409C-BE32-E72D297353CC}">
              <c16:uniqueId val="{00000004-3F27-4469-B131-437D45CE8290}"/>
            </c:ext>
          </c:extLst>
        </c:ser>
        <c:ser>
          <c:idx val="2"/>
          <c:order val="2"/>
          <c:tx>
            <c:strRef>
              <c:f>【ここね】報告シート!$L$33</c:f>
              <c:strCache>
                <c:ptCount val="1"/>
                <c:pt idx="0">
                  <c:v>いいえ</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3F27-4469-B131-437D45CE8290}"/>
                </c:ext>
              </c:extLst>
            </c:dLbl>
            <c:dLbl>
              <c:idx val="1"/>
              <c:layout>
                <c:manualLayout>
                  <c:x val="-1.1732695224588535E-16"/>
                  <c:y val="4.43818304936928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F27-4469-B131-437D45CE8290}"/>
                </c:ext>
              </c:extLst>
            </c:dLbl>
            <c:dLbl>
              <c:idx val="2"/>
              <c:layout>
                <c:manualLayout>
                  <c:x val="3.1998629350049887E-3"/>
                  <c:y val="7.54372319602289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F27-4469-B131-437D45CE8290}"/>
                </c:ext>
              </c:extLst>
            </c:dLbl>
            <c:dLbl>
              <c:idx val="3"/>
              <c:delete val="1"/>
              <c:extLst>
                <c:ext xmlns:c15="http://schemas.microsoft.com/office/drawing/2012/chart" uri="{CE6537A1-D6FC-4f65-9D91-7224C49458BB}"/>
                <c:ext xmlns:c16="http://schemas.microsoft.com/office/drawing/2014/chart" uri="{C3380CC4-5D6E-409C-BE32-E72D297353CC}">
                  <c16:uniqueId val="{00000007-3F27-4469-B131-437D45CE8290}"/>
                </c:ext>
              </c:extLst>
            </c:dLbl>
            <c:dLbl>
              <c:idx val="4"/>
              <c:delete val="1"/>
              <c:extLst>
                <c:ext xmlns:c15="http://schemas.microsoft.com/office/drawing/2012/chart" uri="{CE6537A1-D6FC-4f65-9D91-7224C49458BB}"/>
                <c:ext xmlns:c16="http://schemas.microsoft.com/office/drawing/2014/chart" uri="{C3380CC4-5D6E-409C-BE32-E72D297353CC}">
                  <c16:uniqueId val="{00000008-3F27-4469-B131-437D45CE82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【ここね】報告シート!$D$34:$D$38</c:f>
              <c:strCache>
                <c:ptCount val="5"/>
                <c:pt idx="0">
                  <c:v>環境・体制整備</c:v>
                </c:pt>
                <c:pt idx="1">
                  <c:v>適切な支援の提供</c:v>
                </c:pt>
                <c:pt idx="2">
                  <c:v>保護者への説明等</c:v>
                </c:pt>
                <c:pt idx="3">
                  <c:v>非常時等の対応</c:v>
                </c:pt>
                <c:pt idx="4">
                  <c:v>満足度</c:v>
                </c:pt>
              </c:strCache>
            </c:strRef>
          </c:cat>
          <c:val>
            <c:numRef>
              <c:f>【ここね】報告シート!$L$34:$L$38</c:f>
              <c:numCache>
                <c:formatCode>0.0%</c:formatCode>
                <c:ptCount val="5"/>
                <c:pt idx="0">
                  <c:v>0</c:v>
                </c:pt>
                <c:pt idx="1">
                  <c:v>3.8095238095238099E-2</c:v>
                </c:pt>
                <c:pt idx="2">
                  <c:v>0</c:v>
                </c:pt>
                <c:pt idx="3">
                  <c:v>0</c:v>
                </c:pt>
                <c:pt idx="4">
                  <c:v>0</c:v>
                </c:pt>
              </c:numCache>
            </c:numRef>
          </c:val>
          <c:extLst>
            <c:ext xmlns:c16="http://schemas.microsoft.com/office/drawing/2014/chart" uri="{C3380CC4-5D6E-409C-BE32-E72D297353CC}">
              <c16:uniqueId val="{00000009-3F27-4469-B131-437D45CE8290}"/>
            </c:ext>
          </c:extLst>
        </c:ser>
        <c:ser>
          <c:idx val="3"/>
          <c:order val="3"/>
          <c:tx>
            <c:strRef>
              <c:f>【ここね】報告シート!$M$33</c:f>
              <c:strCache>
                <c:ptCount val="1"/>
                <c:pt idx="0">
                  <c:v>わからない</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3F27-4469-B131-437D45CE8290}"/>
                </c:ext>
              </c:extLst>
            </c:dLbl>
            <c:dLbl>
              <c:idx val="1"/>
              <c:layout>
                <c:manualLayout>
                  <c:x val="-1.1732695224588535E-16"/>
                  <c:y val="3.494082073192633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F27-4469-B131-437D45CE8290}"/>
                </c:ext>
              </c:extLst>
            </c:dLbl>
            <c:dLbl>
              <c:idx val="3"/>
              <c:layout>
                <c:manualLayout>
                  <c:x val="-3.1998629350051063E-3"/>
                  <c:y val="3.4940820740061631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F27-4469-B131-437D45CE8290}"/>
                </c:ext>
              </c:extLst>
            </c:dLbl>
            <c:dLbl>
              <c:idx val="4"/>
              <c:delete val="1"/>
              <c:extLst>
                <c:ext xmlns:c15="http://schemas.microsoft.com/office/drawing/2012/chart" uri="{CE6537A1-D6FC-4f65-9D91-7224C49458BB}"/>
                <c:ext xmlns:c16="http://schemas.microsoft.com/office/drawing/2014/chart" uri="{C3380CC4-5D6E-409C-BE32-E72D297353CC}">
                  <c16:uniqueId val="{0000000D-3F27-4469-B131-437D45CE82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【ここね】報告シート!$D$34:$D$38</c:f>
              <c:strCache>
                <c:ptCount val="5"/>
                <c:pt idx="0">
                  <c:v>環境・体制整備</c:v>
                </c:pt>
                <c:pt idx="1">
                  <c:v>適切な支援の提供</c:v>
                </c:pt>
                <c:pt idx="2">
                  <c:v>保護者への説明等</c:v>
                </c:pt>
                <c:pt idx="3">
                  <c:v>非常時等の対応</c:v>
                </c:pt>
                <c:pt idx="4">
                  <c:v>満足度</c:v>
                </c:pt>
              </c:strCache>
            </c:strRef>
          </c:cat>
          <c:val>
            <c:numRef>
              <c:f>【ここね】報告シート!$M$34:$M$38</c:f>
              <c:numCache>
                <c:formatCode>0.0%</c:formatCode>
                <c:ptCount val="5"/>
                <c:pt idx="0">
                  <c:v>1.3888888888888888E-2</c:v>
                </c:pt>
                <c:pt idx="1">
                  <c:v>6.6666666666666666E-2</c:v>
                </c:pt>
                <c:pt idx="2">
                  <c:v>6.6666666666666666E-2</c:v>
                </c:pt>
                <c:pt idx="3">
                  <c:v>6.6666666666666666E-2</c:v>
                </c:pt>
                <c:pt idx="4">
                  <c:v>0</c:v>
                </c:pt>
              </c:numCache>
            </c:numRef>
          </c:val>
          <c:extLst>
            <c:ext xmlns:c16="http://schemas.microsoft.com/office/drawing/2014/chart" uri="{C3380CC4-5D6E-409C-BE32-E72D297353CC}">
              <c16:uniqueId val="{0000000E-3F27-4469-B131-437D45CE8290}"/>
            </c:ext>
          </c:extLst>
        </c:ser>
        <c:dLbls>
          <c:dLblPos val="ctr"/>
          <c:showLegendKey val="0"/>
          <c:showVal val="1"/>
          <c:showCatName val="0"/>
          <c:showSerName val="0"/>
          <c:showPercent val="0"/>
          <c:showBubbleSize val="0"/>
        </c:dLbls>
        <c:gapWidth val="70"/>
        <c:overlap val="100"/>
        <c:axId val="523311992"/>
        <c:axId val="523309640"/>
        <c:extLst/>
      </c:barChart>
      <c:catAx>
        <c:axId val="523311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3309640"/>
        <c:crosses val="autoZero"/>
        <c:auto val="1"/>
        <c:lblAlgn val="ctr"/>
        <c:lblOffset val="100"/>
        <c:noMultiLvlLbl val="0"/>
      </c:catAx>
      <c:valAx>
        <c:axId val="52330964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3311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100">
                <a:latin typeface="HG丸ｺﾞｼｯｸM-PRO" panose="020F0600000000000000" pitchFamily="50" charset="-128"/>
                <a:ea typeface="HG丸ｺﾞｼｯｸM-PRO" panose="020F0600000000000000" pitchFamily="50" charset="-128"/>
              </a:rPr>
              <a:t>アンケート集計結果（大項目）</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【ここね江戸川】報告シート!$J$33</c:f>
              <c:strCache>
                <c:ptCount val="1"/>
                <c:pt idx="0">
                  <c:v>はい</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【ここね江戸川】報告シート!$D$34:$D$38</c:f>
              <c:strCache>
                <c:ptCount val="5"/>
                <c:pt idx="0">
                  <c:v>環境・体制整備</c:v>
                </c:pt>
                <c:pt idx="1">
                  <c:v>適切な支援の提供</c:v>
                </c:pt>
                <c:pt idx="2">
                  <c:v>保護者への説明等</c:v>
                </c:pt>
                <c:pt idx="3">
                  <c:v>非常時等の対応</c:v>
                </c:pt>
                <c:pt idx="4">
                  <c:v>満足度</c:v>
                </c:pt>
              </c:strCache>
            </c:strRef>
          </c:cat>
          <c:val>
            <c:numRef>
              <c:f>【ここね江戸川】報告シート!$J$34:$J$38</c:f>
              <c:numCache>
                <c:formatCode>0.0%</c:formatCode>
                <c:ptCount val="5"/>
                <c:pt idx="0">
                  <c:v>0.97499999999999998</c:v>
                </c:pt>
                <c:pt idx="1">
                  <c:v>0.9107142857142857</c:v>
                </c:pt>
                <c:pt idx="2">
                  <c:v>0.96875</c:v>
                </c:pt>
                <c:pt idx="3">
                  <c:v>0.96875</c:v>
                </c:pt>
                <c:pt idx="4">
                  <c:v>1</c:v>
                </c:pt>
              </c:numCache>
            </c:numRef>
          </c:val>
          <c:extLst>
            <c:ext xmlns:c16="http://schemas.microsoft.com/office/drawing/2014/chart" uri="{C3380CC4-5D6E-409C-BE32-E72D297353CC}">
              <c16:uniqueId val="{00000000-1542-4E41-8AB8-7F95BA82D19C}"/>
            </c:ext>
          </c:extLst>
        </c:ser>
        <c:ser>
          <c:idx val="1"/>
          <c:order val="1"/>
          <c:tx>
            <c:strRef>
              <c:f>【ここね江戸川】報告シート!$K$33</c:f>
              <c:strCache>
                <c:ptCount val="1"/>
                <c:pt idx="0">
                  <c:v>どちらともいえない</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1542-4E41-8AB8-7F95BA82D19C}"/>
                </c:ext>
              </c:extLst>
            </c:dLbl>
            <c:dLbl>
              <c:idx val="3"/>
              <c:delete val="1"/>
              <c:extLst>
                <c:ext xmlns:c15="http://schemas.microsoft.com/office/drawing/2012/chart" uri="{CE6537A1-D6FC-4f65-9D91-7224C49458BB}"/>
                <c:ext xmlns:c16="http://schemas.microsoft.com/office/drawing/2014/chart" uri="{C3380CC4-5D6E-409C-BE32-E72D297353CC}">
                  <c16:uniqueId val="{00000002-1542-4E41-8AB8-7F95BA82D19C}"/>
                </c:ext>
              </c:extLst>
            </c:dLbl>
            <c:dLbl>
              <c:idx val="4"/>
              <c:delete val="1"/>
              <c:extLst>
                <c:ext xmlns:c15="http://schemas.microsoft.com/office/drawing/2012/chart" uri="{CE6537A1-D6FC-4f65-9D91-7224C49458BB}"/>
                <c:ext xmlns:c16="http://schemas.microsoft.com/office/drawing/2014/chart" uri="{C3380CC4-5D6E-409C-BE32-E72D297353CC}">
                  <c16:uniqueId val="{00000003-1542-4E41-8AB8-7F95BA82D1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【ここね江戸川】報告シート!$D$34:$D$38</c:f>
              <c:strCache>
                <c:ptCount val="5"/>
                <c:pt idx="0">
                  <c:v>環境・体制整備</c:v>
                </c:pt>
                <c:pt idx="1">
                  <c:v>適切な支援の提供</c:v>
                </c:pt>
                <c:pt idx="2">
                  <c:v>保護者への説明等</c:v>
                </c:pt>
                <c:pt idx="3">
                  <c:v>非常時等の対応</c:v>
                </c:pt>
                <c:pt idx="4">
                  <c:v>満足度</c:v>
                </c:pt>
              </c:strCache>
            </c:strRef>
          </c:cat>
          <c:val>
            <c:numRef>
              <c:f>【ここね江戸川】報告シート!$K$34:$K$38</c:f>
              <c:numCache>
                <c:formatCode>0.0%</c:formatCode>
                <c:ptCount val="5"/>
                <c:pt idx="0">
                  <c:v>0</c:v>
                </c:pt>
                <c:pt idx="1">
                  <c:v>3.7499999999999999E-2</c:v>
                </c:pt>
                <c:pt idx="2">
                  <c:v>1.2500000000000001E-2</c:v>
                </c:pt>
                <c:pt idx="3">
                  <c:v>0</c:v>
                </c:pt>
                <c:pt idx="4">
                  <c:v>0</c:v>
                </c:pt>
              </c:numCache>
            </c:numRef>
          </c:val>
          <c:extLst>
            <c:ext xmlns:c16="http://schemas.microsoft.com/office/drawing/2014/chart" uri="{C3380CC4-5D6E-409C-BE32-E72D297353CC}">
              <c16:uniqueId val="{00000004-1542-4E41-8AB8-7F95BA82D19C}"/>
            </c:ext>
          </c:extLst>
        </c:ser>
        <c:ser>
          <c:idx val="2"/>
          <c:order val="2"/>
          <c:tx>
            <c:strRef>
              <c:f>【ここね江戸川】報告シート!$L$33</c:f>
              <c:strCache>
                <c:ptCount val="1"/>
                <c:pt idx="0">
                  <c:v>いいえ</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1542-4E41-8AB8-7F95BA82D19C}"/>
                </c:ext>
              </c:extLst>
            </c:dLbl>
            <c:dLbl>
              <c:idx val="1"/>
              <c:layout>
                <c:manualLayout>
                  <c:x val="-1.1732695224588535E-16"/>
                  <c:y val="4.43818304936928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6D-4C56-842B-03E7875AF6C0}"/>
                </c:ext>
              </c:extLst>
            </c:dLbl>
            <c:dLbl>
              <c:idx val="3"/>
              <c:delete val="1"/>
              <c:extLst>
                <c:ext xmlns:c15="http://schemas.microsoft.com/office/drawing/2012/chart" uri="{CE6537A1-D6FC-4f65-9D91-7224C49458BB}"/>
                <c:ext xmlns:c16="http://schemas.microsoft.com/office/drawing/2014/chart" uri="{C3380CC4-5D6E-409C-BE32-E72D297353CC}">
                  <c16:uniqueId val="{00000006-1542-4E41-8AB8-7F95BA82D19C}"/>
                </c:ext>
              </c:extLst>
            </c:dLbl>
            <c:dLbl>
              <c:idx val="4"/>
              <c:delete val="1"/>
              <c:extLst>
                <c:ext xmlns:c15="http://schemas.microsoft.com/office/drawing/2012/chart" uri="{CE6537A1-D6FC-4f65-9D91-7224C49458BB}"/>
                <c:ext xmlns:c16="http://schemas.microsoft.com/office/drawing/2014/chart" uri="{C3380CC4-5D6E-409C-BE32-E72D297353CC}">
                  <c16:uniqueId val="{00000007-1542-4E41-8AB8-7F95BA82D1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【ここね江戸川】報告シート!$D$34:$D$38</c:f>
              <c:strCache>
                <c:ptCount val="5"/>
                <c:pt idx="0">
                  <c:v>環境・体制整備</c:v>
                </c:pt>
                <c:pt idx="1">
                  <c:v>適切な支援の提供</c:v>
                </c:pt>
                <c:pt idx="2">
                  <c:v>保護者への説明等</c:v>
                </c:pt>
                <c:pt idx="3">
                  <c:v>非常時等の対応</c:v>
                </c:pt>
                <c:pt idx="4">
                  <c:v>満足度</c:v>
                </c:pt>
              </c:strCache>
            </c:strRef>
          </c:cat>
          <c:val>
            <c:numRef>
              <c:f>【ここね江戸川】報告シート!$L$34:$L$38</c:f>
              <c:numCache>
                <c:formatCode>0.0%</c:formatCode>
                <c:ptCount val="5"/>
                <c:pt idx="0">
                  <c:v>0</c:v>
                </c:pt>
                <c:pt idx="1">
                  <c:v>3.5714285714285712E-2</c:v>
                </c:pt>
                <c:pt idx="2">
                  <c:v>0</c:v>
                </c:pt>
                <c:pt idx="3">
                  <c:v>0</c:v>
                </c:pt>
                <c:pt idx="4">
                  <c:v>0</c:v>
                </c:pt>
              </c:numCache>
            </c:numRef>
          </c:val>
          <c:extLst>
            <c:ext xmlns:c16="http://schemas.microsoft.com/office/drawing/2014/chart" uri="{C3380CC4-5D6E-409C-BE32-E72D297353CC}">
              <c16:uniqueId val="{00000008-1542-4E41-8AB8-7F95BA82D19C}"/>
            </c:ext>
          </c:extLst>
        </c:ser>
        <c:ser>
          <c:idx val="3"/>
          <c:order val="3"/>
          <c:tx>
            <c:strRef>
              <c:f>【ここね江戸川】報告シート!$M$33</c:f>
              <c:strCache>
                <c:ptCount val="1"/>
                <c:pt idx="0">
                  <c:v>わからない</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1542-4E41-8AB8-7F95BA82D19C}"/>
                </c:ext>
              </c:extLst>
            </c:dLbl>
            <c:dLbl>
              <c:idx val="1"/>
              <c:layout>
                <c:manualLayout>
                  <c:x val="-1.1732695224588535E-16"/>
                  <c:y val="3.494082073192633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6D-4C56-842B-03E7875AF6C0}"/>
                </c:ext>
              </c:extLst>
            </c:dLbl>
            <c:dLbl>
              <c:idx val="3"/>
              <c:layout>
                <c:manualLayout>
                  <c:x val="-3.1998629350051063E-3"/>
                  <c:y val="3.4940820740061631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D-4C56-842B-03E7875AF6C0}"/>
                </c:ext>
              </c:extLst>
            </c:dLbl>
            <c:dLbl>
              <c:idx val="4"/>
              <c:delete val="1"/>
              <c:extLst>
                <c:ext xmlns:c15="http://schemas.microsoft.com/office/drawing/2012/chart" uri="{CE6537A1-D6FC-4f65-9D91-7224C49458BB}"/>
                <c:ext xmlns:c16="http://schemas.microsoft.com/office/drawing/2014/chart" uri="{C3380CC4-5D6E-409C-BE32-E72D297353CC}">
                  <c16:uniqueId val="{0000000A-1542-4E41-8AB8-7F95BA82D1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【ここね江戸川】報告シート!$D$34:$D$38</c:f>
              <c:strCache>
                <c:ptCount val="5"/>
                <c:pt idx="0">
                  <c:v>環境・体制整備</c:v>
                </c:pt>
                <c:pt idx="1">
                  <c:v>適切な支援の提供</c:v>
                </c:pt>
                <c:pt idx="2">
                  <c:v>保護者への説明等</c:v>
                </c:pt>
                <c:pt idx="3">
                  <c:v>非常時等の対応</c:v>
                </c:pt>
                <c:pt idx="4">
                  <c:v>満足度</c:v>
                </c:pt>
              </c:strCache>
            </c:strRef>
          </c:cat>
          <c:val>
            <c:numRef>
              <c:f>【ここね江戸川】報告シート!$M$34:$M$38</c:f>
              <c:numCache>
                <c:formatCode>0.0%</c:formatCode>
                <c:ptCount val="5"/>
                <c:pt idx="0">
                  <c:v>2.5000000000000001E-2</c:v>
                </c:pt>
                <c:pt idx="1">
                  <c:v>2.6785714285714284E-2</c:v>
                </c:pt>
                <c:pt idx="2">
                  <c:v>1.8749999999999999E-2</c:v>
                </c:pt>
                <c:pt idx="3">
                  <c:v>3.125E-2</c:v>
                </c:pt>
                <c:pt idx="4">
                  <c:v>0</c:v>
                </c:pt>
              </c:numCache>
            </c:numRef>
          </c:val>
          <c:extLst>
            <c:ext xmlns:c16="http://schemas.microsoft.com/office/drawing/2014/chart" uri="{C3380CC4-5D6E-409C-BE32-E72D297353CC}">
              <c16:uniqueId val="{0000000B-1542-4E41-8AB8-7F95BA82D19C}"/>
            </c:ext>
          </c:extLst>
        </c:ser>
        <c:dLbls>
          <c:dLblPos val="ctr"/>
          <c:showLegendKey val="0"/>
          <c:showVal val="1"/>
          <c:showCatName val="0"/>
          <c:showSerName val="0"/>
          <c:showPercent val="0"/>
          <c:showBubbleSize val="0"/>
        </c:dLbls>
        <c:gapWidth val="70"/>
        <c:overlap val="100"/>
        <c:axId val="523311992"/>
        <c:axId val="523309640"/>
        <c:extLst/>
      </c:barChart>
      <c:catAx>
        <c:axId val="523311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3309640"/>
        <c:crosses val="autoZero"/>
        <c:auto val="1"/>
        <c:lblAlgn val="ctr"/>
        <c:lblOffset val="100"/>
        <c:noMultiLvlLbl val="0"/>
      </c:catAx>
      <c:valAx>
        <c:axId val="52330964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3311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100">
                <a:latin typeface="HG丸ｺﾞｼｯｸM-PRO" panose="020F0600000000000000" pitchFamily="50" charset="-128"/>
                <a:ea typeface="HG丸ｺﾞｼｯｸM-PRO" panose="020F0600000000000000" pitchFamily="50" charset="-128"/>
              </a:rPr>
              <a:t>アンケート集計結果（大項目）</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【ここね篠崎】報告シート!$J$33</c:f>
              <c:strCache>
                <c:ptCount val="1"/>
                <c:pt idx="0">
                  <c:v>はい</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【ここね篠崎】報告シート!$D$34:$D$38</c:f>
              <c:strCache>
                <c:ptCount val="5"/>
                <c:pt idx="0">
                  <c:v>環境・体制整備</c:v>
                </c:pt>
                <c:pt idx="1">
                  <c:v>適切な支援の提供</c:v>
                </c:pt>
                <c:pt idx="2">
                  <c:v>保護者への説明等</c:v>
                </c:pt>
                <c:pt idx="3">
                  <c:v>非常時等の対応</c:v>
                </c:pt>
                <c:pt idx="4">
                  <c:v>満足度</c:v>
                </c:pt>
              </c:strCache>
            </c:strRef>
          </c:cat>
          <c:val>
            <c:numRef>
              <c:f>【ここね篠崎】報告シート!$J$34:$J$38</c:f>
              <c:numCache>
                <c:formatCode>0.0%</c:formatCode>
                <c:ptCount val="5"/>
                <c:pt idx="0">
                  <c:v>1</c:v>
                </c:pt>
                <c:pt idx="1">
                  <c:v>0.90476190476190477</c:v>
                </c:pt>
                <c:pt idx="2">
                  <c:v>0.96666666666666667</c:v>
                </c:pt>
                <c:pt idx="3">
                  <c:v>0.95833333333333337</c:v>
                </c:pt>
                <c:pt idx="4">
                  <c:v>1</c:v>
                </c:pt>
              </c:numCache>
            </c:numRef>
          </c:val>
          <c:extLst>
            <c:ext xmlns:c16="http://schemas.microsoft.com/office/drawing/2014/chart" uri="{C3380CC4-5D6E-409C-BE32-E72D297353CC}">
              <c16:uniqueId val="{00000000-C762-43D2-AE50-7BB0B5795994}"/>
            </c:ext>
          </c:extLst>
        </c:ser>
        <c:ser>
          <c:idx val="1"/>
          <c:order val="1"/>
          <c:tx>
            <c:strRef>
              <c:f>【ここね篠崎】報告シート!$K$33</c:f>
              <c:strCache>
                <c:ptCount val="1"/>
                <c:pt idx="0">
                  <c:v>どちらともいえない</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2-4739-4B56-BBA4-0B5A921560BB}"/>
                </c:ext>
              </c:extLst>
            </c:dLbl>
            <c:dLbl>
              <c:idx val="3"/>
              <c:delete val="1"/>
              <c:extLst>
                <c:ext xmlns:c15="http://schemas.microsoft.com/office/drawing/2012/chart" uri="{CE6537A1-D6FC-4f65-9D91-7224C49458BB}"/>
                <c:ext xmlns:c16="http://schemas.microsoft.com/office/drawing/2014/chart" uri="{C3380CC4-5D6E-409C-BE32-E72D297353CC}">
                  <c16:uniqueId val="{00000013-4739-4B56-BBA4-0B5A921560BB}"/>
                </c:ext>
              </c:extLst>
            </c:dLbl>
            <c:dLbl>
              <c:idx val="4"/>
              <c:delete val="1"/>
              <c:extLst>
                <c:ext xmlns:c15="http://schemas.microsoft.com/office/drawing/2012/chart" uri="{CE6537A1-D6FC-4f65-9D91-7224C49458BB}"/>
                <c:ext xmlns:c16="http://schemas.microsoft.com/office/drawing/2014/chart" uri="{C3380CC4-5D6E-409C-BE32-E72D297353CC}">
                  <c16:uniqueId val="{00000015-4739-4B56-BBA4-0B5A921560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【ここね篠崎】報告シート!$D$34:$D$38</c:f>
              <c:strCache>
                <c:ptCount val="5"/>
                <c:pt idx="0">
                  <c:v>環境・体制整備</c:v>
                </c:pt>
                <c:pt idx="1">
                  <c:v>適切な支援の提供</c:v>
                </c:pt>
                <c:pt idx="2">
                  <c:v>保護者への説明等</c:v>
                </c:pt>
                <c:pt idx="3">
                  <c:v>非常時等の対応</c:v>
                </c:pt>
                <c:pt idx="4">
                  <c:v>満足度</c:v>
                </c:pt>
              </c:strCache>
            </c:strRef>
          </c:cat>
          <c:val>
            <c:numRef>
              <c:f>【ここね篠崎】報告シート!$K$34:$K$38</c:f>
              <c:numCache>
                <c:formatCode>0.0%</c:formatCode>
                <c:ptCount val="5"/>
                <c:pt idx="0">
                  <c:v>0</c:v>
                </c:pt>
                <c:pt idx="1">
                  <c:v>1.6666666666666666E-2</c:v>
                </c:pt>
                <c:pt idx="2">
                  <c:v>8.3333333333333332E-3</c:v>
                </c:pt>
                <c:pt idx="3">
                  <c:v>0</c:v>
                </c:pt>
                <c:pt idx="4">
                  <c:v>0</c:v>
                </c:pt>
              </c:numCache>
            </c:numRef>
          </c:val>
          <c:extLst>
            <c:ext xmlns:c16="http://schemas.microsoft.com/office/drawing/2014/chart" uri="{C3380CC4-5D6E-409C-BE32-E72D297353CC}">
              <c16:uniqueId val="{00000008-4739-4B56-BBA4-0B5A921560BB}"/>
            </c:ext>
          </c:extLst>
        </c:ser>
        <c:ser>
          <c:idx val="2"/>
          <c:order val="2"/>
          <c:tx>
            <c:strRef>
              <c:f>【ここね篠崎】報告シート!$L$33</c:f>
              <c:strCache>
                <c:ptCount val="1"/>
                <c:pt idx="0">
                  <c:v>いいえ</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4739-4B56-BBA4-0B5A921560BB}"/>
                </c:ext>
              </c:extLst>
            </c:dLbl>
            <c:dLbl>
              <c:idx val="3"/>
              <c:delete val="1"/>
              <c:extLst>
                <c:ext xmlns:c15="http://schemas.microsoft.com/office/drawing/2012/chart" uri="{CE6537A1-D6FC-4f65-9D91-7224C49458BB}"/>
                <c:ext xmlns:c16="http://schemas.microsoft.com/office/drawing/2014/chart" uri="{C3380CC4-5D6E-409C-BE32-E72D297353CC}">
                  <c16:uniqueId val="{0000000C-4739-4B56-BBA4-0B5A921560BB}"/>
                </c:ext>
              </c:extLst>
            </c:dLbl>
            <c:dLbl>
              <c:idx val="4"/>
              <c:delete val="1"/>
              <c:extLst>
                <c:ext xmlns:c15="http://schemas.microsoft.com/office/drawing/2012/chart" uri="{CE6537A1-D6FC-4f65-9D91-7224C49458BB}"/>
                <c:ext xmlns:c16="http://schemas.microsoft.com/office/drawing/2014/chart" uri="{C3380CC4-5D6E-409C-BE32-E72D297353CC}">
                  <c16:uniqueId val="{00000014-4739-4B56-BBA4-0B5A921560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【ここね篠崎】報告シート!$D$34:$D$38</c:f>
              <c:strCache>
                <c:ptCount val="5"/>
                <c:pt idx="0">
                  <c:v>環境・体制整備</c:v>
                </c:pt>
                <c:pt idx="1">
                  <c:v>適切な支援の提供</c:v>
                </c:pt>
                <c:pt idx="2">
                  <c:v>保護者への説明等</c:v>
                </c:pt>
                <c:pt idx="3">
                  <c:v>非常時等の対応</c:v>
                </c:pt>
                <c:pt idx="4">
                  <c:v>満足度</c:v>
                </c:pt>
              </c:strCache>
            </c:strRef>
          </c:cat>
          <c:val>
            <c:numRef>
              <c:f>【ここね篠崎】報告シート!$L$34:$L$38</c:f>
              <c:numCache>
                <c:formatCode>0.0%</c:formatCode>
                <c:ptCount val="5"/>
                <c:pt idx="0">
                  <c:v>0</c:v>
                </c:pt>
                <c:pt idx="1">
                  <c:v>1.1904761904761904E-2</c:v>
                </c:pt>
                <c:pt idx="2">
                  <c:v>0</c:v>
                </c:pt>
                <c:pt idx="3">
                  <c:v>0</c:v>
                </c:pt>
                <c:pt idx="4">
                  <c:v>0</c:v>
                </c:pt>
              </c:numCache>
            </c:numRef>
          </c:val>
          <c:extLst>
            <c:ext xmlns:c16="http://schemas.microsoft.com/office/drawing/2014/chart" uri="{C3380CC4-5D6E-409C-BE32-E72D297353CC}">
              <c16:uniqueId val="{00000009-4739-4B56-BBA4-0B5A921560BB}"/>
            </c:ext>
          </c:extLst>
        </c:ser>
        <c:ser>
          <c:idx val="3"/>
          <c:order val="3"/>
          <c:tx>
            <c:strRef>
              <c:f>【ここね篠崎】報告シート!$M$33</c:f>
              <c:strCache>
                <c:ptCount val="1"/>
                <c:pt idx="0">
                  <c:v>わからない</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4739-4B56-BBA4-0B5A921560BB}"/>
                </c:ext>
              </c:extLst>
            </c:dLbl>
            <c:dLbl>
              <c:idx val="4"/>
              <c:delete val="1"/>
              <c:extLst>
                <c:ext xmlns:c15="http://schemas.microsoft.com/office/drawing/2012/chart" uri="{CE6537A1-D6FC-4f65-9D91-7224C49458BB}"/>
                <c:ext xmlns:c16="http://schemas.microsoft.com/office/drawing/2014/chart" uri="{C3380CC4-5D6E-409C-BE32-E72D297353CC}">
                  <c16:uniqueId val="{0000000F-4739-4B56-BBA4-0B5A921560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【ここね篠崎】報告シート!$D$34:$D$38</c:f>
              <c:strCache>
                <c:ptCount val="5"/>
                <c:pt idx="0">
                  <c:v>環境・体制整備</c:v>
                </c:pt>
                <c:pt idx="1">
                  <c:v>適切な支援の提供</c:v>
                </c:pt>
                <c:pt idx="2">
                  <c:v>保護者への説明等</c:v>
                </c:pt>
                <c:pt idx="3">
                  <c:v>非常時等の対応</c:v>
                </c:pt>
                <c:pt idx="4">
                  <c:v>満足度</c:v>
                </c:pt>
              </c:strCache>
            </c:strRef>
          </c:cat>
          <c:val>
            <c:numRef>
              <c:f>【ここね篠崎】報告シート!$M$34:$M$38</c:f>
              <c:numCache>
                <c:formatCode>0.0%</c:formatCode>
                <c:ptCount val="5"/>
                <c:pt idx="0">
                  <c:v>0</c:v>
                </c:pt>
                <c:pt idx="1">
                  <c:v>7.1428571428571425E-2</c:v>
                </c:pt>
                <c:pt idx="2">
                  <c:v>2.5000000000000001E-2</c:v>
                </c:pt>
                <c:pt idx="3">
                  <c:v>4.1666666666666664E-2</c:v>
                </c:pt>
                <c:pt idx="4">
                  <c:v>0</c:v>
                </c:pt>
              </c:numCache>
            </c:numRef>
          </c:val>
          <c:extLst>
            <c:ext xmlns:c16="http://schemas.microsoft.com/office/drawing/2014/chart" uri="{C3380CC4-5D6E-409C-BE32-E72D297353CC}">
              <c16:uniqueId val="{0000000A-4739-4B56-BBA4-0B5A921560BB}"/>
            </c:ext>
          </c:extLst>
        </c:ser>
        <c:dLbls>
          <c:dLblPos val="ctr"/>
          <c:showLegendKey val="0"/>
          <c:showVal val="1"/>
          <c:showCatName val="0"/>
          <c:showSerName val="0"/>
          <c:showPercent val="0"/>
          <c:showBubbleSize val="0"/>
        </c:dLbls>
        <c:gapWidth val="70"/>
        <c:overlap val="100"/>
        <c:axId val="523311992"/>
        <c:axId val="523309640"/>
        <c:extLst/>
      </c:barChart>
      <c:catAx>
        <c:axId val="523311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3309640"/>
        <c:crosses val="autoZero"/>
        <c:auto val="1"/>
        <c:lblAlgn val="ctr"/>
        <c:lblOffset val="100"/>
        <c:noMultiLvlLbl val="0"/>
      </c:catAx>
      <c:valAx>
        <c:axId val="52330964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3311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100">
                <a:latin typeface="HG丸ｺﾞｼｯｸM-PRO" panose="020F0600000000000000" pitchFamily="50" charset="-128"/>
                <a:ea typeface="HG丸ｺﾞｼｯｸM-PRO" panose="020F0600000000000000" pitchFamily="50" charset="-128"/>
              </a:rPr>
              <a:t>アンケート集計結果（大項目）</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【ここね放デイ】報告シート!$J$28</c:f>
              <c:strCache>
                <c:ptCount val="1"/>
                <c:pt idx="0">
                  <c:v>はい</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【ここね放デイ】報告シート!$D$29:$D$33</c:f>
              <c:strCache>
                <c:ptCount val="5"/>
                <c:pt idx="0">
                  <c:v>環境・体制整備</c:v>
                </c:pt>
                <c:pt idx="1">
                  <c:v>適切な支援の提供</c:v>
                </c:pt>
                <c:pt idx="2">
                  <c:v>保護者への説明等</c:v>
                </c:pt>
                <c:pt idx="3">
                  <c:v>非常時等の対応</c:v>
                </c:pt>
                <c:pt idx="4">
                  <c:v>満足度</c:v>
                </c:pt>
              </c:strCache>
            </c:strRef>
          </c:cat>
          <c:val>
            <c:numRef>
              <c:f>【ここね放デイ】報告シート!$J$29:$J$33</c:f>
              <c:numCache>
                <c:formatCode>0.0%</c:formatCode>
                <c:ptCount val="5"/>
                <c:pt idx="0">
                  <c:v>0.96527777777777779</c:v>
                </c:pt>
                <c:pt idx="1">
                  <c:v>0.85555555555555551</c:v>
                </c:pt>
                <c:pt idx="2">
                  <c:v>0.94097222222222221</c:v>
                </c:pt>
                <c:pt idx="3">
                  <c:v>0.88888888888888884</c:v>
                </c:pt>
                <c:pt idx="4">
                  <c:v>0.98611111111111116</c:v>
                </c:pt>
              </c:numCache>
            </c:numRef>
          </c:val>
          <c:extLst>
            <c:ext xmlns:c16="http://schemas.microsoft.com/office/drawing/2014/chart" uri="{C3380CC4-5D6E-409C-BE32-E72D297353CC}">
              <c16:uniqueId val="{00000000-948C-4831-A550-933BFF89BB01}"/>
            </c:ext>
          </c:extLst>
        </c:ser>
        <c:ser>
          <c:idx val="1"/>
          <c:order val="1"/>
          <c:tx>
            <c:strRef>
              <c:f>【ここね放デイ】報告シート!$K$28</c:f>
              <c:strCache>
                <c:ptCount val="1"/>
                <c:pt idx="0">
                  <c:v>どちらともいえない</c:v>
                </c:pt>
              </c:strCache>
            </c:strRef>
          </c:tx>
          <c:spPr>
            <a:solidFill>
              <a:schemeClr val="accent2"/>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66-41CA-A335-EFBBF2ECB8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【ここね放デイ】報告シート!$D$29:$D$33</c:f>
              <c:strCache>
                <c:ptCount val="5"/>
                <c:pt idx="0">
                  <c:v>環境・体制整備</c:v>
                </c:pt>
                <c:pt idx="1">
                  <c:v>適切な支援の提供</c:v>
                </c:pt>
                <c:pt idx="2">
                  <c:v>保護者への説明等</c:v>
                </c:pt>
                <c:pt idx="3">
                  <c:v>非常時等の対応</c:v>
                </c:pt>
                <c:pt idx="4">
                  <c:v>満足度</c:v>
                </c:pt>
              </c:strCache>
            </c:strRef>
          </c:cat>
          <c:val>
            <c:numRef>
              <c:f>【ここね放デイ】報告シート!$K$29:$K$33</c:f>
              <c:numCache>
                <c:formatCode>0.0%</c:formatCode>
                <c:ptCount val="5"/>
                <c:pt idx="0">
                  <c:v>2.7777777777777776E-2</c:v>
                </c:pt>
                <c:pt idx="1">
                  <c:v>8.8888888888888892E-2</c:v>
                </c:pt>
                <c:pt idx="2">
                  <c:v>4.5138888888888888E-2</c:v>
                </c:pt>
                <c:pt idx="3">
                  <c:v>9.7222222222222224E-2</c:v>
                </c:pt>
                <c:pt idx="4">
                  <c:v>1.3888888888888888E-2</c:v>
                </c:pt>
              </c:numCache>
            </c:numRef>
          </c:val>
          <c:extLst>
            <c:ext xmlns:c16="http://schemas.microsoft.com/office/drawing/2014/chart" uri="{C3380CC4-5D6E-409C-BE32-E72D297353CC}">
              <c16:uniqueId val="{00000004-948C-4831-A550-933BFF89BB01}"/>
            </c:ext>
          </c:extLst>
        </c:ser>
        <c:ser>
          <c:idx val="2"/>
          <c:order val="2"/>
          <c:tx>
            <c:strRef>
              <c:f>【ここね放デイ】報告シート!$L$28</c:f>
              <c:strCache>
                <c:ptCount val="1"/>
                <c:pt idx="0">
                  <c:v>いいえ</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【ここね放デイ】報告シート!$D$29:$D$33</c:f>
              <c:strCache>
                <c:ptCount val="5"/>
                <c:pt idx="0">
                  <c:v>環境・体制整備</c:v>
                </c:pt>
                <c:pt idx="1">
                  <c:v>適切な支援の提供</c:v>
                </c:pt>
                <c:pt idx="2">
                  <c:v>保護者への説明等</c:v>
                </c:pt>
                <c:pt idx="3">
                  <c:v>非常時等の対応</c:v>
                </c:pt>
                <c:pt idx="4">
                  <c:v>満足度</c:v>
                </c:pt>
              </c:strCache>
            </c:strRef>
          </c:cat>
          <c:val>
            <c:numRef>
              <c:f>【ここね放デイ】報告シート!$L$29:$L$33</c:f>
              <c:numCache>
                <c:formatCode>0.0%</c:formatCode>
                <c:ptCount val="5"/>
                <c:pt idx="0">
                  <c:v>6.9444444444444441E-3</c:v>
                </c:pt>
                <c:pt idx="1">
                  <c:v>0.05</c:v>
                </c:pt>
                <c:pt idx="2">
                  <c:v>1.3888888888888888E-2</c:v>
                </c:pt>
                <c:pt idx="3">
                  <c:v>0</c:v>
                </c:pt>
                <c:pt idx="4">
                  <c:v>0</c:v>
                </c:pt>
              </c:numCache>
            </c:numRef>
          </c:val>
          <c:extLst>
            <c:ext xmlns:c16="http://schemas.microsoft.com/office/drawing/2014/chart" uri="{C3380CC4-5D6E-409C-BE32-E72D297353CC}">
              <c16:uniqueId val="{00000008-948C-4831-A550-933BFF89BB01}"/>
            </c:ext>
          </c:extLst>
        </c:ser>
        <c:ser>
          <c:idx val="3"/>
          <c:order val="3"/>
          <c:tx>
            <c:strRef>
              <c:f>【ここね放デイ】報告シート!$M$28</c:f>
              <c:strCache>
                <c:ptCount val="1"/>
                <c:pt idx="0">
                  <c:v>わからない</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【ここね放デイ】報告シート!$D$29:$D$33</c:f>
              <c:strCache>
                <c:ptCount val="5"/>
                <c:pt idx="0">
                  <c:v>環境・体制整備</c:v>
                </c:pt>
                <c:pt idx="1">
                  <c:v>適切な支援の提供</c:v>
                </c:pt>
                <c:pt idx="2">
                  <c:v>保護者への説明等</c:v>
                </c:pt>
                <c:pt idx="3">
                  <c:v>非常時等の対応</c:v>
                </c:pt>
                <c:pt idx="4">
                  <c:v>満足度</c:v>
                </c:pt>
              </c:strCache>
            </c:strRef>
          </c:cat>
          <c:val>
            <c:numRef>
              <c:f>【ここね放デイ】報告シート!$M$29:$M$33</c:f>
              <c:numCache>
                <c:formatCode>0.0%</c:formatCode>
                <c:ptCount val="5"/>
                <c:pt idx="0">
                  <c:v>0</c:v>
                </c:pt>
                <c:pt idx="1">
                  <c:v>5.5555555555555558E-3</c:v>
                </c:pt>
                <c:pt idx="2">
                  <c:v>0</c:v>
                </c:pt>
                <c:pt idx="3">
                  <c:v>1.3888888888888888E-2</c:v>
                </c:pt>
                <c:pt idx="4">
                  <c:v>0</c:v>
                </c:pt>
              </c:numCache>
            </c:numRef>
          </c:val>
          <c:extLst>
            <c:ext xmlns:c16="http://schemas.microsoft.com/office/drawing/2014/chart" uri="{C3380CC4-5D6E-409C-BE32-E72D297353CC}">
              <c16:uniqueId val="{0000000B-948C-4831-A550-933BFF89BB01}"/>
            </c:ext>
          </c:extLst>
        </c:ser>
        <c:dLbls>
          <c:dLblPos val="ctr"/>
          <c:showLegendKey val="0"/>
          <c:showVal val="1"/>
          <c:showCatName val="0"/>
          <c:showSerName val="0"/>
          <c:showPercent val="0"/>
          <c:showBubbleSize val="0"/>
        </c:dLbls>
        <c:gapWidth val="70"/>
        <c:overlap val="100"/>
        <c:axId val="523311992"/>
        <c:axId val="523309640"/>
        <c:extLst/>
      </c:barChart>
      <c:catAx>
        <c:axId val="523311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3309640"/>
        <c:crosses val="autoZero"/>
        <c:auto val="1"/>
        <c:lblAlgn val="ctr"/>
        <c:lblOffset val="100"/>
        <c:noMultiLvlLbl val="0"/>
      </c:catAx>
      <c:valAx>
        <c:axId val="52330964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3311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1225262</xdr:colOff>
      <xdr:row>39</xdr:row>
      <xdr:rowOff>17318</xdr:rowOff>
    </xdr:from>
    <xdr:to>
      <xdr:col>11</xdr:col>
      <xdr:colOff>785431</xdr:colOff>
      <xdr:row>51</xdr:row>
      <xdr:rowOff>21800</xdr:rowOff>
    </xdr:to>
    <xdr:graphicFrame macro="">
      <xdr:nvGraphicFramePr>
        <xdr:cNvPr id="3" name="グラフ 2">
          <a:extLst>
            <a:ext uri="{FF2B5EF4-FFF2-40B4-BE49-F238E27FC236}">
              <a16:creationId xmlns:a16="http://schemas.microsoft.com/office/drawing/2014/main" id="{923A3122-D172-462C-BA2E-5BDA0D5424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804335</xdr:colOff>
      <xdr:row>38</xdr:row>
      <xdr:rowOff>232833</xdr:rowOff>
    </xdr:from>
    <xdr:to>
      <xdr:col>12</xdr:col>
      <xdr:colOff>5633</xdr:colOff>
      <xdr:row>50</xdr:row>
      <xdr:rowOff>237315</xdr:rowOff>
    </xdr:to>
    <xdr:graphicFrame macro="">
      <xdr:nvGraphicFramePr>
        <xdr:cNvPr id="3" name="グラフ 2">
          <a:extLst>
            <a:ext uri="{FF2B5EF4-FFF2-40B4-BE49-F238E27FC236}">
              <a16:creationId xmlns:a16="http://schemas.microsoft.com/office/drawing/2014/main" id="{F22DB2FB-DC2D-44C0-BAFE-1A44597C03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1225210</xdr:colOff>
      <xdr:row>38</xdr:row>
      <xdr:rowOff>235051</xdr:rowOff>
    </xdr:from>
    <xdr:to>
      <xdr:col>11</xdr:col>
      <xdr:colOff>785379</xdr:colOff>
      <xdr:row>51</xdr:row>
      <xdr:rowOff>1409</xdr:rowOff>
    </xdr:to>
    <xdr:graphicFrame macro="">
      <xdr:nvGraphicFramePr>
        <xdr:cNvPr id="2" name="グラフ 1">
          <a:extLst>
            <a:ext uri="{FF2B5EF4-FFF2-40B4-BE49-F238E27FC236}">
              <a16:creationId xmlns:a16="http://schemas.microsoft.com/office/drawing/2014/main" id="{3C7AFAA4-D0BD-415D-92BF-D238D89A07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554131</xdr:colOff>
      <xdr:row>34</xdr:row>
      <xdr:rowOff>57540</xdr:rowOff>
    </xdr:from>
    <xdr:to>
      <xdr:col>10</xdr:col>
      <xdr:colOff>257175</xdr:colOff>
      <xdr:row>46</xdr:row>
      <xdr:rowOff>62022</xdr:rowOff>
    </xdr:to>
    <xdr:graphicFrame macro="">
      <xdr:nvGraphicFramePr>
        <xdr:cNvPr id="2" name="グラフ 1">
          <a:extLst>
            <a:ext uri="{FF2B5EF4-FFF2-40B4-BE49-F238E27FC236}">
              <a16:creationId xmlns:a16="http://schemas.microsoft.com/office/drawing/2014/main" id="{28411273-4CBB-4B30-A109-CDFC8C79B9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E71"/>
  <sheetViews>
    <sheetView topLeftCell="C6" zoomScale="80" zoomScaleNormal="80" workbookViewId="0">
      <pane xSplit="3" ySplit="1" topLeftCell="F7" activePane="bottomRight" state="frozen"/>
      <selection activeCell="AF13" sqref="AF13:AF16"/>
      <selection pane="topRight" activeCell="AF13" sqref="AF13:AF16"/>
      <selection pane="bottomLeft" activeCell="AF13" sqref="AF13:AF16"/>
      <selection pane="bottomRight" activeCell="AF13" sqref="AF13:AF16"/>
    </sheetView>
  </sheetViews>
  <sheetFormatPr defaultColWidth="8.625" defaultRowHeight="18.95" customHeight="1" x14ac:dyDescent="0.7"/>
  <cols>
    <col min="1" max="1" width="8.625" style="1"/>
    <col min="2" max="2" width="5.625" style="1" customWidth="1"/>
    <col min="3" max="3" width="8.625" style="4"/>
    <col min="4" max="4" width="8.625" style="1"/>
    <col min="5" max="5" width="11.375" style="1" bestFit="1" customWidth="1"/>
    <col min="6" max="31" width="15" style="1" customWidth="1"/>
    <col min="32" max="16384" width="8.625" style="1"/>
  </cols>
  <sheetData>
    <row r="2" spans="3:31" ht="18.95" customHeight="1" x14ac:dyDescent="0.7">
      <c r="C2" s="6" t="s">
        <v>46</v>
      </c>
      <c r="D2" s="80"/>
      <c r="E2" s="80"/>
    </row>
    <row r="3" spans="3:31" ht="18.95" customHeight="1" x14ac:dyDescent="0.7">
      <c r="C3" s="6" t="s">
        <v>47</v>
      </c>
      <c r="D3" s="80"/>
      <c r="E3" s="80"/>
    </row>
    <row r="4" spans="3:31" ht="18.95" customHeight="1" x14ac:dyDescent="0.7">
      <c r="C4" s="18" t="s">
        <v>51</v>
      </c>
      <c r="D4" s="81" t="e">
        <f>D3/D2</f>
        <v>#DIV/0!</v>
      </c>
      <c r="E4" s="81"/>
    </row>
    <row r="6" spans="3:31" ht="20.100000000000001" customHeight="1" x14ac:dyDescent="0.7">
      <c r="C6" s="40" t="s">
        <v>3</v>
      </c>
      <c r="D6" s="15" t="s">
        <v>4</v>
      </c>
      <c r="E6" s="40" t="s">
        <v>23</v>
      </c>
      <c r="F6" s="40" t="s">
        <v>52</v>
      </c>
      <c r="G6" s="40" t="s">
        <v>53</v>
      </c>
      <c r="H6" s="40" t="s">
        <v>54</v>
      </c>
      <c r="I6" s="40" t="s">
        <v>55</v>
      </c>
      <c r="J6" s="40" t="s">
        <v>56</v>
      </c>
      <c r="K6" s="40" t="s">
        <v>57</v>
      </c>
      <c r="L6" s="40" t="s">
        <v>58</v>
      </c>
      <c r="M6" s="40" t="s">
        <v>59</v>
      </c>
      <c r="N6" s="40" t="s">
        <v>60</v>
      </c>
      <c r="O6" s="40" t="s">
        <v>61</v>
      </c>
      <c r="P6" s="40" t="s">
        <v>62</v>
      </c>
      <c r="Q6" s="40" t="s">
        <v>63</v>
      </c>
      <c r="R6" s="40" t="s">
        <v>64</v>
      </c>
      <c r="S6" s="40" t="s">
        <v>65</v>
      </c>
      <c r="T6" s="40" t="s">
        <v>66</v>
      </c>
      <c r="U6" s="40" t="s">
        <v>67</v>
      </c>
      <c r="V6" s="40" t="s">
        <v>68</v>
      </c>
      <c r="W6" s="40" t="s">
        <v>69</v>
      </c>
      <c r="X6" s="40" t="s">
        <v>107</v>
      </c>
      <c r="Y6" s="40" t="s">
        <v>82</v>
      </c>
      <c r="Z6" s="40" t="s">
        <v>83</v>
      </c>
      <c r="AA6" s="40" t="s">
        <v>84</v>
      </c>
      <c r="AB6" s="40" t="s">
        <v>85</v>
      </c>
      <c r="AC6" s="40" t="s">
        <v>148</v>
      </c>
      <c r="AD6" s="40" t="s">
        <v>149</v>
      </c>
      <c r="AE6" s="40" t="s">
        <v>150</v>
      </c>
    </row>
    <row r="7" spans="3:31" ht="20.100000000000001" customHeight="1" x14ac:dyDescent="0.7">
      <c r="C7" s="22" t="s">
        <v>156</v>
      </c>
      <c r="D7" s="12" t="s">
        <v>5</v>
      </c>
      <c r="E7" s="13" t="str">
        <f>C7&amp;D7</f>
        <v>ここね01</v>
      </c>
      <c r="F7" s="22" t="s">
        <v>77</v>
      </c>
      <c r="G7" s="22" t="s">
        <v>77</v>
      </c>
      <c r="H7" s="22" t="s">
        <v>77</v>
      </c>
      <c r="I7" s="22" t="s">
        <v>77</v>
      </c>
      <c r="J7" s="22" t="s">
        <v>77</v>
      </c>
      <c r="K7" s="22" t="s">
        <v>77</v>
      </c>
      <c r="L7" s="22" t="s">
        <v>77</v>
      </c>
      <c r="M7" s="22" t="s">
        <v>77</v>
      </c>
      <c r="N7" s="22" t="s">
        <v>77</v>
      </c>
      <c r="O7" s="22" t="s">
        <v>77</v>
      </c>
      <c r="P7" s="22" t="s">
        <v>77</v>
      </c>
      <c r="Q7" s="22" t="s">
        <v>77</v>
      </c>
      <c r="R7" s="22" t="s">
        <v>77</v>
      </c>
      <c r="S7" s="22" t="s">
        <v>77</v>
      </c>
      <c r="T7" s="22" t="s">
        <v>77</v>
      </c>
      <c r="U7" s="22" t="s">
        <v>77</v>
      </c>
      <c r="V7" s="22" t="s">
        <v>77</v>
      </c>
      <c r="W7" s="22" t="s">
        <v>77</v>
      </c>
      <c r="X7" s="22" t="s">
        <v>77</v>
      </c>
      <c r="Y7" s="22" t="s">
        <v>77</v>
      </c>
      <c r="Z7" s="22" t="s">
        <v>77</v>
      </c>
      <c r="AA7" s="22" t="s">
        <v>77</v>
      </c>
      <c r="AB7" s="22" t="s">
        <v>77</v>
      </c>
      <c r="AC7" s="22" t="s">
        <v>77</v>
      </c>
      <c r="AD7" s="22" t="s">
        <v>77</v>
      </c>
      <c r="AE7" s="22" t="s">
        <v>77</v>
      </c>
    </row>
    <row r="8" spans="3:31" ht="20.100000000000001" customHeight="1" x14ac:dyDescent="0.7">
      <c r="C8" s="23" t="str">
        <f>C7</f>
        <v>ここね</v>
      </c>
      <c r="D8" s="7" t="s">
        <v>19</v>
      </c>
      <c r="E8" s="8" t="str">
        <f t="shared" ref="E8:E46" si="0">C8&amp;D8</f>
        <v>ここね02</v>
      </c>
      <c r="F8" s="22" t="s">
        <v>77</v>
      </c>
      <c r="G8" s="22" t="s">
        <v>77</v>
      </c>
      <c r="H8" s="22" t="s">
        <v>77</v>
      </c>
      <c r="I8" s="22" t="s">
        <v>77</v>
      </c>
      <c r="J8" s="22" t="s">
        <v>77</v>
      </c>
      <c r="K8" s="22" t="s">
        <v>77</v>
      </c>
      <c r="L8" s="22" t="s">
        <v>77</v>
      </c>
      <c r="M8" s="22" t="s">
        <v>77</v>
      </c>
      <c r="N8" s="22" t="s">
        <v>77</v>
      </c>
      <c r="O8" s="22" t="s">
        <v>77</v>
      </c>
      <c r="P8" s="22" t="s">
        <v>77</v>
      </c>
      <c r="Q8" s="22" t="s">
        <v>77</v>
      </c>
      <c r="R8" s="22" t="s">
        <v>77</v>
      </c>
      <c r="S8" s="22" t="s">
        <v>77</v>
      </c>
      <c r="T8" s="22" t="s">
        <v>77</v>
      </c>
      <c r="U8" s="22" t="s">
        <v>77</v>
      </c>
      <c r="V8" s="22" t="s">
        <v>77</v>
      </c>
      <c r="W8" s="22" t="s">
        <v>77</v>
      </c>
      <c r="X8" s="22" t="s">
        <v>77</v>
      </c>
      <c r="Y8" s="22" t="s">
        <v>77</v>
      </c>
      <c r="Z8" s="22" t="s">
        <v>77</v>
      </c>
      <c r="AA8" s="22" t="s">
        <v>77</v>
      </c>
      <c r="AB8" s="22" t="s">
        <v>77</v>
      </c>
      <c r="AC8" s="22" t="s">
        <v>77</v>
      </c>
      <c r="AD8" s="22" t="s">
        <v>77</v>
      </c>
      <c r="AE8" s="22" t="s">
        <v>77</v>
      </c>
    </row>
    <row r="9" spans="3:31" ht="20.100000000000001" customHeight="1" x14ac:dyDescent="0.7">
      <c r="C9" s="23" t="str">
        <f t="shared" ref="C9:C46" si="1">C8</f>
        <v>ここね</v>
      </c>
      <c r="D9" s="7" t="s">
        <v>6</v>
      </c>
      <c r="E9" s="8" t="str">
        <f t="shared" si="0"/>
        <v>ここね03</v>
      </c>
      <c r="F9" s="22" t="s">
        <v>77</v>
      </c>
      <c r="G9" s="22" t="s">
        <v>144</v>
      </c>
      <c r="H9" s="22" t="s">
        <v>77</v>
      </c>
      <c r="I9" s="22" t="s">
        <v>77</v>
      </c>
      <c r="J9" s="22" t="s">
        <v>77</v>
      </c>
      <c r="K9" s="22" t="s">
        <v>77</v>
      </c>
      <c r="L9" s="22" t="s">
        <v>77</v>
      </c>
      <c r="M9" s="22" t="s">
        <v>77</v>
      </c>
      <c r="N9" s="22" t="s">
        <v>77</v>
      </c>
      <c r="O9" s="22" t="s">
        <v>77</v>
      </c>
      <c r="P9" s="22" t="s">
        <v>77</v>
      </c>
      <c r="Q9" s="22" t="s">
        <v>143</v>
      </c>
      <c r="R9" s="22" t="s">
        <v>77</v>
      </c>
      <c r="S9" s="22" t="s">
        <v>77</v>
      </c>
      <c r="T9" s="22" t="s">
        <v>144</v>
      </c>
      <c r="U9" s="22" t="s">
        <v>77</v>
      </c>
      <c r="V9" s="22" t="s">
        <v>77</v>
      </c>
      <c r="W9" s="22" t="s">
        <v>144</v>
      </c>
      <c r="X9" s="22" t="s">
        <v>77</v>
      </c>
      <c r="Y9" s="22" t="s">
        <v>77</v>
      </c>
      <c r="Z9" s="22" t="s">
        <v>77</v>
      </c>
      <c r="AA9" s="22" t="s">
        <v>77</v>
      </c>
      <c r="AB9" s="22" t="s">
        <v>143</v>
      </c>
      <c r="AC9" s="22" t="s">
        <v>77</v>
      </c>
      <c r="AD9" s="22" t="s">
        <v>77</v>
      </c>
      <c r="AE9" s="22" t="s">
        <v>77</v>
      </c>
    </row>
    <row r="10" spans="3:31" ht="20.100000000000001" customHeight="1" x14ac:dyDescent="0.7">
      <c r="C10" s="23" t="str">
        <f t="shared" si="1"/>
        <v>ここね</v>
      </c>
      <c r="D10" s="7" t="s">
        <v>7</v>
      </c>
      <c r="E10" s="8" t="str">
        <f t="shared" si="0"/>
        <v>ここね04</v>
      </c>
      <c r="F10" s="22" t="s">
        <v>77</v>
      </c>
      <c r="G10" s="22" t="s">
        <v>77</v>
      </c>
      <c r="H10" s="22" t="s">
        <v>77</v>
      </c>
      <c r="I10" s="22" t="s">
        <v>77</v>
      </c>
      <c r="J10" s="22" t="s">
        <v>77</v>
      </c>
      <c r="K10" s="22" t="s">
        <v>77</v>
      </c>
      <c r="L10" s="22" t="s">
        <v>77</v>
      </c>
      <c r="M10" s="22" t="s">
        <v>77</v>
      </c>
      <c r="N10" s="22" t="s">
        <v>77</v>
      </c>
      <c r="O10" s="22" t="s">
        <v>77</v>
      </c>
      <c r="P10" s="22" t="s">
        <v>77</v>
      </c>
      <c r="Q10" s="22" t="s">
        <v>78</v>
      </c>
      <c r="R10" s="22" t="s">
        <v>77</v>
      </c>
      <c r="S10" s="22" t="s">
        <v>77</v>
      </c>
      <c r="T10" s="22" t="s">
        <v>77</v>
      </c>
      <c r="U10" s="22" t="s">
        <v>77</v>
      </c>
      <c r="V10" s="22" t="s">
        <v>77</v>
      </c>
      <c r="W10" s="22" t="s">
        <v>77</v>
      </c>
      <c r="X10" s="22" t="s">
        <v>77</v>
      </c>
      <c r="Y10" s="22" t="s">
        <v>77</v>
      </c>
      <c r="Z10" s="22" t="s">
        <v>77</v>
      </c>
      <c r="AA10" s="22" t="s">
        <v>77</v>
      </c>
      <c r="AB10" s="22" t="s">
        <v>77</v>
      </c>
      <c r="AC10" s="22" t="s">
        <v>77</v>
      </c>
      <c r="AD10" s="22" t="s">
        <v>77</v>
      </c>
      <c r="AE10" s="22" t="s">
        <v>77</v>
      </c>
    </row>
    <row r="11" spans="3:31" ht="20.100000000000001" customHeight="1" x14ac:dyDescent="0.7">
      <c r="C11" s="23" t="str">
        <f t="shared" si="1"/>
        <v>ここね</v>
      </c>
      <c r="D11" s="7" t="s">
        <v>8</v>
      </c>
      <c r="E11" s="8" t="str">
        <f t="shared" si="0"/>
        <v>ここね05</v>
      </c>
      <c r="F11" s="22" t="s">
        <v>77</v>
      </c>
      <c r="G11" s="22" t="s">
        <v>77</v>
      </c>
      <c r="H11" s="22" t="s">
        <v>77</v>
      </c>
      <c r="I11" s="22" t="s">
        <v>77</v>
      </c>
      <c r="J11" s="22" t="s">
        <v>77</v>
      </c>
      <c r="K11" s="22" t="s">
        <v>77</v>
      </c>
      <c r="L11" s="22" t="s">
        <v>77</v>
      </c>
      <c r="M11" s="22" t="s">
        <v>77</v>
      </c>
      <c r="N11" s="22" t="s">
        <v>77</v>
      </c>
      <c r="O11" s="22" t="s">
        <v>77</v>
      </c>
      <c r="P11" s="22" t="s">
        <v>77</v>
      </c>
      <c r="Q11" s="22" t="s">
        <v>77</v>
      </c>
      <c r="R11" s="22" t="s">
        <v>77</v>
      </c>
      <c r="S11" s="22" t="s">
        <v>77</v>
      </c>
      <c r="T11" s="22" t="s">
        <v>77</v>
      </c>
      <c r="U11" s="22" t="s">
        <v>77</v>
      </c>
      <c r="V11" s="22" t="s">
        <v>77</v>
      </c>
      <c r="W11" s="22" t="s">
        <v>77</v>
      </c>
      <c r="X11" s="22" t="s">
        <v>77</v>
      </c>
      <c r="Y11" s="22" t="s">
        <v>77</v>
      </c>
      <c r="Z11" s="22" t="s">
        <v>77</v>
      </c>
      <c r="AA11" s="22" t="s">
        <v>77</v>
      </c>
      <c r="AB11" s="22" t="s">
        <v>77</v>
      </c>
      <c r="AC11" s="22" t="s">
        <v>77</v>
      </c>
      <c r="AD11" s="22" t="s">
        <v>77</v>
      </c>
      <c r="AE11" s="22" t="s">
        <v>77</v>
      </c>
    </row>
    <row r="12" spans="3:31" ht="20.100000000000001" customHeight="1" x14ac:dyDescent="0.7">
      <c r="C12" s="23" t="str">
        <f t="shared" si="1"/>
        <v>ここね</v>
      </c>
      <c r="D12" s="7" t="s">
        <v>9</v>
      </c>
      <c r="E12" s="8" t="str">
        <f t="shared" si="0"/>
        <v>ここね06</v>
      </c>
      <c r="F12" s="22" t="s">
        <v>77</v>
      </c>
      <c r="G12" s="22" t="s">
        <v>77</v>
      </c>
      <c r="H12" s="22" t="s">
        <v>77</v>
      </c>
      <c r="I12" s="22" t="s">
        <v>77</v>
      </c>
      <c r="J12" s="22" t="s">
        <v>77</v>
      </c>
      <c r="K12" s="22" t="s">
        <v>77</v>
      </c>
      <c r="L12" s="22" t="s">
        <v>77</v>
      </c>
      <c r="M12" s="22" t="s">
        <v>77</v>
      </c>
      <c r="N12" s="22" t="s">
        <v>77</v>
      </c>
      <c r="O12" s="22" t="s">
        <v>77</v>
      </c>
      <c r="P12" s="22" t="s">
        <v>77</v>
      </c>
      <c r="Q12" s="22" t="s">
        <v>78</v>
      </c>
      <c r="R12" s="22" t="s">
        <v>77</v>
      </c>
      <c r="S12" s="22" t="s">
        <v>77</v>
      </c>
      <c r="T12" s="22" t="s">
        <v>77</v>
      </c>
      <c r="U12" s="22" t="s">
        <v>77</v>
      </c>
      <c r="V12" s="22" t="s">
        <v>77</v>
      </c>
      <c r="W12" s="22" t="s">
        <v>144</v>
      </c>
      <c r="X12" s="22" t="s">
        <v>77</v>
      </c>
      <c r="Y12" s="22" t="s">
        <v>77</v>
      </c>
      <c r="Z12" s="22" t="s">
        <v>77</v>
      </c>
      <c r="AA12" s="22" t="s">
        <v>77</v>
      </c>
      <c r="AB12" s="22" t="s">
        <v>77</v>
      </c>
      <c r="AC12" s="22" t="s">
        <v>77</v>
      </c>
      <c r="AD12" s="22" t="s">
        <v>77</v>
      </c>
      <c r="AE12" s="22" t="s">
        <v>77</v>
      </c>
    </row>
    <row r="13" spans="3:31" ht="20.100000000000001" customHeight="1" x14ac:dyDescent="0.7">
      <c r="C13" s="23" t="str">
        <f t="shared" si="1"/>
        <v>ここね</v>
      </c>
      <c r="D13" s="7" t="s">
        <v>10</v>
      </c>
      <c r="E13" s="8" t="str">
        <f t="shared" si="0"/>
        <v>ここね07</v>
      </c>
      <c r="F13" s="22" t="s">
        <v>77</v>
      </c>
      <c r="G13" s="22" t="s">
        <v>77</v>
      </c>
      <c r="H13" s="22" t="s">
        <v>143</v>
      </c>
      <c r="I13" s="22" t="s">
        <v>77</v>
      </c>
      <c r="J13" s="22" t="s">
        <v>77</v>
      </c>
      <c r="K13" s="22" t="s">
        <v>77</v>
      </c>
      <c r="L13" s="22" t="s">
        <v>77</v>
      </c>
      <c r="M13" s="22" t="s">
        <v>77</v>
      </c>
      <c r="N13" s="22" t="s">
        <v>143</v>
      </c>
      <c r="O13" s="22" t="s">
        <v>77</v>
      </c>
      <c r="P13" s="22" t="s">
        <v>77</v>
      </c>
      <c r="Q13" s="22" t="s">
        <v>143</v>
      </c>
      <c r="R13" s="22" t="s">
        <v>77</v>
      </c>
      <c r="S13" s="22" t="s">
        <v>143</v>
      </c>
      <c r="T13" s="22" t="s">
        <v>143</v>
      </c>
      <c r="U13" s="22" t="s">
        <v>77</v>
      </c>
      <c r="V13" s="22" t="s">
        <v>143</v>
      </c>
      <c r="W13" s="22" t="s">
        <v>143</v>
      </c>
      <c r="X13" s="22" t="s">
        <v>143</v>
      </c>
      <c r="Y13" s="22" t="s">
        <v>77</v>
      </c>
      <c r="Z13" s="22" t="s">
        <v>77</v>
      </c>
      <c r="AA13" s="22" t="s">
        <v>77</v>
      </c>
      <c r="AB13" s="22" t="s">
        <v>77</v>
      </c>
      <c r="AC13" s="22" t="s">
        <v>143</v>
      </c>
      <c r="AD13" s="22" t="s">
        <v>77</v>
      </c>
      <c r="AE13" s="22" t="s">
        <v>77</v>
      </c>
    </row>
    <row r="14" spans="3:31" ht="20.100000000000001" customHeight="1" x14ac:dyDescent="0.7">
      <c r="C14" s="23" t="str">
        <f t="shared" si="1"/>
        <v>ここね</v>
      </c>
      <c r="D14" s="7" t="s">
        <v>11</v>
      </c>
      <c r="E14" s="8" t="str">
        <f t="shared" si="0"/>
        <v>ここね08</v>
      </c>
      <c r="F14" s="22" t="s">
        <v>77</v>
      </c>
      <c r="G14" s="22" t="s">
        <v>77</v>
      </c>
      <c r="H14" s="22" t="s">
        <v>77</v>
      </c>
      <c r="I14" s="22" t="s">
        <v>77</v>
      </c>
      <c r="J14" s="22" t="s">
        <v>77</v>
      </c>
      <c r="K14" s="22" t="s">
        <v>77</v>
      </c>
      <c r="L14" s="22" t="s">
        <v>77</v>
      </c>
      <c r="M14" s="22" t="s">
        <v>77</v>
      </c>
      <c r="N14" s="22" t="s">
        <v>143</v>
      </c>
      <c r="O14" s="22" t="s">
        <v>77</v>
      </c>
      <c r="P14" s="22" t="s">
        <v>77</v>
      </c>
      <c r="Q14" s="22" t="s">
        <v>78</v>
      </c>
      <c r="R14" s="22" t="s">
        <v>77</v>
      </c>
      <c r="S14" s="22" t="s">
        <v>77</v>
      </c>
      <c r="T14" s="22" t="s">
        <v>77</v>
      </c>
      <c r="U14" s="22" t="s">
        <v>77</v>
      </c>
      <c r="V14" s="22" t="s">
        <v>77</v>
      </c>
      <c r="W14" s="22" t="s">
        <v>144</v>
      </c>
      <c r="X14" s="22" t="s">
        <v>77</v>
      </c>
      <c r="Y14" s="22" t="s">
        <v>77</v>
      </c>
      <c r="Z14" s="22" t="s">
        <v>77</v>
      </c>
      <c r="AA14" s="22" t="s">
        <v>77</v>
      </c>
      <c r="AB14" s="22" t="s">
        <v>77</v>
      </c>
      <c r="AC14" s="22" t="s">
        <v>77</v>
      </c>
      <c r="AD14" s="22" t="s">
        <v>77</v>
      </c>
      <c r="AE14" s="22" t="s">
        <v>77</v>
      </c>
    </row>
    <row r="15" spans="3:31" ht="20.100000000000001" customHeight="1" x14ac:dyDescent="0.7">
      <c r="C15" s="23" t="str">
        <f t="shared" si="1"/>
        <v>ここね</v>
      </c>
      <c r="D15" s="7" t="s">
        <v>12</v>
      </c>
      <c r="E15" s="8" t="str">
        <f t="shared" si="0"/>
        <v>ここね09</v>
      </c>
      <c r="F15" s="22" t="s">
        <v>77</v>
      </c>
      <c r="G15" s="22" t="s">
        <v>77</v>
      </c>
      <c r="H15" s="22" t="s">
        <v>77</v>
      </c>
      <c r="I15" s="22" t="s">
        <v>77</v>
      </c>
      <c r="J15" s="22" t="s">
        <v>77</v>
      </c>
      <c r="K15" s="22" t="s">
        <v>77</v>
      </c>
      <c r="L15" s="22" t="s">
        <v>77</v>
      </c>
      <c r="M15" s="22" t="s">
        <v>77</v>
      </c>
      <c r="N15" s="22" t="s">
        <v>77</v>
      </c>
      <c r="O15" s="22" t="s">
        <v>77</v>
      </c>
      <c r="P15" s="22" t="s">
        <v>77</v>
      </c>
      <c r="Q15" s="22" t="s">
        <v>143</v>
      </c>
      <c r="R15" s="22" t="s">
        <v>77</v>
      </c>
      <c r="S15" s="22" t="s">
        <v>77</v>
      </c>
      <c r="T15" s="22" t="s">
        <v>143</v>
      </c>
      <c r="U15" s="22" t="s">
        <v>77</v>
      </c>
      <c r="V15" s="22" t="s">
        <v>77</v>
      </c>
      <c r="W15" s="22" t="s">
        <v>77</v>
      </c>
      <c r="X15" s="22" t="s">
        <v>77</v>
      </c>
      <c r="Y15" s="22" t="s">
        <v>77</v>
      </c>
      <c r="Z15" s="22" t="s">
        <v>77</v>
      </c>
      <c r="AA15" s="22" t="s">
        <v>77</v>
      </c>
      <c r="AB15" s="22" t="s">
        <v>77</v>
      </c>
      <c r="AC15" s="22" t="s">
        <v>77</v>
      </c>
      <c r="AD15" s="22" t="s">
        <v>77</v>
      </c>
      <c r="AE15" s="22" t="s">
        <v>77</v>
      </c>
    </row>
    <row r="16" spans="3:31" ht="20.100000000000001" customHeight="1" x14ac:dyDescent="0.7">
      <c r="C16" s="23" t="str">
        <f t="shared" si="1"/>
        <v>ここね</v>
      </c>
      <c r="D16" s="7" t="s">
        <v>13</v>
      </c>
      <c r="E16" s="8" t="str">
        <f t="shared" si="0"/>
        <v>ここね10</v>
      </c>
      <c r="F16" s="22" t="s">
        <v>77</v>
      </c>
      <c r="G16" s="22" t="s">
        <v>77</v>
      </c>
      <c r="H16" s="22" t="s">
        <v>77</v>
      </c>
      <c r="I16" s="22" t="s">
        <v>77</v>
      </c>
      <c r="J16" s="22" t="s">
        <v>144</v>
      </c>
      <c r="K16" s="22" t="s">
        <v>77</v>
      </c>
      <c r="L16" s="22" t="s">
        <v>77</v>
      </c>
      <c r="M16" s="22" t="s">
        <v>77</v>
      </c>
      <c r="N16" s="22" t="s">
        <v>77</v>
      </c>
      <c r="O16" s="22" t="s">
        <v>77</v>
      </c>
      <c r="P16" s="22" t="s">
        <v>77</v>
      </c>
      <c r="Q16" s="22" t="s">
        <v>77</v>
      </c>
      <c r="R16" s="22" t="s">
        <v>77</v>
      </c>
      <c r="S16" s="22" t="s">
        <v>77</v>
      </c>
      <c r="T16" s="22" t="s">
        <v>77</v>
      </c>
      <c r="U16" s="22" t="s">
        <v>77</v>
      </c>
      <c r="V16" s="22" t="s">
        <v>77</v>
      </c>
      <c r="W16" s="22" t="s">
        <v>144</v>
      </c>
      <c r="X16" s="22" t="s">
        <v>77</v>
      </c>
      <c r="Y16" s="22" t="s">
        <v>77</v>
      </c>
      <c r="Z16" s="22" t="s">
        <v>144</v>
      </c>
      <c r="AA16" s="22" t="s">
        <v>77</v>
      </c>
      <c r="AB16" s="22" t="s">
        <v>77</v>
      </c>
      <c r="AC16" s="22" t="s">
        <v>77</v>
      </c>
      <c r="AD16" s="22" t="s">
        <v>77</v>
      </c>
      <c r="AE16" s="22" t="s">
        <v>77</v>
      </c>
    </row>
    <row r="17" spans="3:31" ht="20.100000000000001" customHeight="1" x14ac:dyDescent="0.7">
      <c r="C17" s="23" t="str">
        <f t="shared" si="1"/>
        <v>ここね</v>
      </c>
      <c r="D17" s="7" t="s">
        <v>14</v>
      </c>
      <c r="E17" s="8" t="str">
        <f t="shared" si="0"/>
        <v>ここね11</v>
      </c>
      <c r="F17" s="22" t="s">
        <v>77</v>
      </c>
      <c r="G17" s="22" t="s">
        <v>77</v>
      </c>
      <c r="H17" s="22" t="s">
        <v>77</v>
      </c>
      <c r="I17" s="22" t="s">
        <v>77</v>
      </c>
      <c r="J17" s="22" t="s">
        <v>77</v>
      </c>
      <c r="K17" s="22" t="s">
        <v>77</v>
      </c>
      <c r="L17" s="22" t="s">
        <v>77</v>
      </c>
      <c r="M17" s="22" t="s">
        <v>77</v>
      </c>
      <c r="N17" s="22" t="s">
        <v>77</v>
      </c>
      <c r="O17" s="22" t="s">
        <v>77</v>
      </c>
      <c r="P17" s="22" t="s">
        <v>77</v>
      </c>
      <c r="Q17" s="22" t="s">
        <v>77</v>
      </c>
      <c r="R17" s="22" t="s">
        <v>77</v>
      </c>
      <c r="S17" s="22" t="s">
        <v>77</v>
      </c>
      <c r="T17" s="22" t="s">
        <v>77</v>
      </c>
      <c r="U17" s="22" t="s">
        <v>77</v>
      </c>
      <c r="V17" s="22" t="s">
        <v>77</v>
      </c>
      <c r="W17" s="22" t="s">
        <v>77</v>
      </c>
      <c r="X17" s="22" t="s">
        <v>77</v>
      </c>
      <c r="Y17" s="22" t="s">
        <v>77</v>
      </c>
      <c r="Z17" s="22" t="s">
        <v>77</v>
      </c>
      <c r="AA17" s="22" t="s">
        <v>77</v>
      </c>
      <c r="AB17" s="22" t="s">
        <v>77</v>
      </c>
      <c r="AC17" s="22" t="s">
        <v>77</v>
      </c>
      <c r="AD17" s="22" t="s">
        <v>77</v>
      </c>
      <c r="AE17" s="22" t="s">
        <v>77</v>
      </c>
    </row>
    <row r="18" spans="3:31" ht="20.100000000000001" customHeight="1" x14ac:dyDescent="0.7">
      <c r="C18" s="23" t="str">
        <f t="shared" si="1"/>
        <v>ここね</v>
      </c>
      <c r="D18" s="7" t="s">
        <v>15</v>
      </c>
      <c r="E18" s="8" t="str">
        <f t="shared" si="0"/>
        <v>ここね12</v>
      </c>
      <c r="F18" s="22" t="s">
        <v>77</v>
      </c>
      <c r="G18" s="22" t="s">
        <v>77</v>
      </c>
      <c r="H18" s="22" t="s">
        <v>77</v>
      </c>
      <c r="I18" s="22" t="s">
        <v>77</v>
      </c>
      <c r="J18" s="22" t="s">
        <v>77</v>
      </c>
      <c r="K18" s="22" t="s">
        <v>77</v>
      </c>
      <c r="L18" s="22" t="s">
        <v>77</v>
      </c>
      <c r="M18" s="22" t="s">
        <v>77</v>
      </c>
      <c r="N18" s="22" t="s">
        <v>77</v>
      </c>
      <c r="O18" s="22" t="s">
        <v>77</v>
      </c>
      <c r="P18" s="22" t="s">
        <v>77</v>
      </c>
      <c r="Q18" s="22" t="s">
        <v>143</v>
      </c>
      <c r="R18" s="22" t="s">
        <v>77</v>
      </c>
      <c r="S18" s="22" t="s">
        <v>77</v>
      </c>
      <c r="T18" s="22" t="s">
        <v>143</v>
      </c>
      <c r="U18" s="22" t="s">
        <v>77</v>
      </c>
      <c r="V18" s="22" t="s">
        <v>77</v>
      </c>
      <c r="W18" s="22" t="s">
        <v>143</v>
      </c>
      <c r="X18" s="22" t="s">
        <v>77</v>
      </c>
      <c r="Y18" s="22" t="s">
        <v>77</v>
      </c>
      <c r="Z18" s="22" t="s">
        <v>77</v>
      </c>
      <c r="AA18" s="22" t="s">
        <v>77</v>
      </c>
      <c r="AB18" s="22" t="s">
        <v>77</v>
      </c>
      <c r="AC18" s="22" t="s">
        <v>77</v>
      </c>
      <c r="AD18" s="22" t="s">
        <v>77</v>
      </c>
      <c r="AE18" s="22" t="s">
        <v>77</v>
      </c>
    </row>
    <row r="19" spans="3:31" ht="20.100000000000001" customHeight="1" x14ac:dyDescent="0.7">
      <c r="C19" s="23" t="str">
        <f t="shared" si="1"/>
        <v>ここね</v>
      </c>
      <c r="D19" s="7" t="s">
        <v>16</v>
      </c>
      <c r="E19" s="8" t="str">
        <f t="shared" si="0"/>
        <v>ここね13</v>
      </c>
      <c r="F19" s="22" t="s">
        <v>77</v>
      </c>
      <c r="G19" s="22" t="s">
        <v>77</v>
      </c>
      <c r="H19" s="22" t="s">
        <v>77</v>
      </c>
      <c r="I19" s="22" t="s">
        <v>77</v>
      </c>
      <c r="J19" s="22" t="s">
        <v>77</v>
      </c>
      <c r="K19" s="22" t="s">
        <v>77</v>
      </c>
      <c r="L19" s="22" t="s">
        <v>77</v>
      </c>
      <c r="M19" s="22" t="s">
        <v>77</v>
      </c>
      <c r="N19" s="22" t="s">
        <v>77</v>
      </c>
      <c r="O19" s="22" t="s">
        <v>77</v>
      </c>
      <c r="P19" s="22" t="s">
        <v>77</v>
      </c>
      <c r="Q19" s="22" t="s">
        <v>77</v>
      </c>
      <c r="R19" s="22" t="s">
        <v>77</v>
      </c>
      <c r="S19" s="22" t="s">
        <v>77</v>
      </c>
      <c r="T19" s="22" t="s">
        <v>77</v>
      </c>
      <c r="U19" s="22" t="s">
        <v>77</v>
      </c>
      <c r="V19" s="22" t="s">
        <v>77</v>
      </c>
      <c r="W19" s="22" t="s">
        <v>77</v>
      </c>
      <c r="X19" s="22" t="s">
        <v>77</v>
      </c>
      <c r="Y19" s="22" t="s">
        <v>77</v>
      </c>
      <c r="Z19" s="22" t="s">
        <v>77</v>
      </c>
      <c r="AA19" s="22" t="s">
        <v>77</v>
      </c>
      <c r="AB19" s="22" t="s">
        <v>77</v>
      </c>
      <c r="AC19" s="22" t="s">
        <v>77</v>
      </c>
      <c r="AD19" s="22" t="s">
        <v>77</v>
      </c>
      <c r="AE19" s="22" t="s">
        <v>77</v>
      </c>
    </row>
    <row r="20" spans="3:31" ht="20.100000000000001" customHeight="1" x14ac:dyDescent="0.7">
      <c r="C20" s="23" t="str">
        <f t="shared" si="1"/>
        <v>ここね</v>
      </c>
      <c r="D20" s="7" t="s">
        <v>17</v>
      </c>
      <c r="E20" s="8" t="str">
        <f t="shared" si="0"/>
        <v>ここね14</v>
      </c>
      <c r="F20" s="22" t="s">
        <v>77</v>
      </c>
      <c r="G20" s="22" t="s">
        <v>77</v>
      </c>
      <c r="H20" s="22" t="s">
        <v>77</v>
      </c>
      <c r="I20" s="22" t="s">
        <v>77</v>
      </c>
      <c r="J20" s="22" t="s">
        <v>77</v>
      </c>
      <c r="K20" s="22" t="s">
        <v>77</v>
      </c>
      <c r="L20" s="22" t="s">
        <v>77</v>
      </c>
      <c r="M20" s="22" t="s">
        <v>77</v>
      </c>
      <c r="N20" s="22" t="s">
        <v>77</v>
      </c>
      <c r="O20" s="22" t="s">
        <v>77</v>
      </c>
      <c r="P20" s="22" t="s">
        <v>77</v>
      </c>
      <c r="Q20" s="22" t="s">
        <v>78</v>
      </c>
      <c r="R20" s="22" t="s">
        <v>77</v>
      </c>
      <c r="S20" s="22" t="s">
        <v>77</v>
      </c>
      <c r="T20" s="22" t="s">
        <v>77</v>
      </c>
      <c r="U20" s="22" t="s">
        <v>77</v>
      </c>
      <c r="V20" s="22" t="s">
        <v>77</v>
      </c>
      <c r="W20" s="22" t="s">
        <v>77</v>
      </c>
      <c r="X20" s="22" t="s">
        <v>77</v>
      </c>
      <c r="Y20" s="22" t="s">
        <v>77</v>
      </c>
      <c r="Z20" s="22" t="s">
        <v>77</v>
      </c>
      <c r="AA20" s="22" t="s">
        <v>77</v>
      </c>
      <c r="AB20" s="22" t="s">
        <v>77</v>
      </c>
      <c r="AC20" s="22" t="s">
        <v>77</v>
      </c>
      <c r="AD20" s="22" t="s">
        <v>77</v>
      </c>
      <c r="AE20" s="22" t="s">
        <v>77</v>
      </c>
    </row>
    <row r="21" spans="3:31" ht="20.100000000000001" customHeight="1" x14ac:dyDescent="0.7">
      <c r="C21" s="23" t="str">
        <f t="shared" si="1"/>
        <v>ここね</v>
      </c>
      <c r="D21" s="7" t="s">
        <v>18</v>
      </c>
      <c r="E21" s="8" t="str">
        <f t="shared" si="0"/>
        <v>ここね15</v>
      </c>
      <c r="F21" s="22"/>
      <c r="G21" s="22"/>
      <c r="H21" s="22"/>
      <c r="I21" s="22" t="s">
        <v>77</v>
      </c>
      <c r="J21" s="22" t="s">
        <v>77</v>
      </c>
      <c r="K21" s="22" t="s">
        <v>77</v>
      </c>
      <c r="L21" s="22" t="s">
        <v>77</v>
      </c>
      <c r="M21" s="22" t="s">
        <v>77</v>
      </c>
      <c r="N21" s="22" t="s">
        <v>77</v>
      </c>
      <c r="O21" s="22" t="s">
        <v>77</v>
      </c>
      <c r="P21" s="22" t="s">
        <v>77</v>
      </c>
      <c r="Q21" s="22" t="s">
        <v>143</v>
      </c>
      <c r="R21" s="22" t="s">
        <v>77</v>
      </c>
      <c r="S21" s="22" t="s">
        <v>77</v>
      </c>
      <c r="T21" s="22" t="s">
        <v>143</v>
      </c>
      <c r="U21" s="22" t="s">
        <v>77</v>
      </c>
      <c r="V21" s="22" t="s">
        <v>77</v>
      </c>
      <c r="W21" s="22" t="s">
        <v>143</v>
      </c>
      <c r="X21" s="22" t="s">
        <v>77</v>
      </c>
      <c r="Y21" s="22" t="s">
        <v>77</v>
      </c>
      <c r="Z21" s="22" t="s">
        <v>77</v>
      </c>
      <c r="AA21" s="22" t="s">
        <v>77</v>
      </c>
      <c r="AB21" s="22" t="s">
        <v>77</v>
      </c>
      <c r="AC21" s="22" t="s">
        <v>77</v>
      </c>
      <c r="AD21" s="22" t="s">
        <v>77</v>
      </c>
      <c r="AE21" s="22" t="s">
        <v>77</v>
      </c>
    </row>
    <row r="22" spans="3:31" ht="20.100000000000001" customHeight="1" x14ac:dyDescent="0.7">
      <c r="C22" s="23" t="str">
        <f t="shared" si="1"/>
        <v>ここね</v>
      </c>
      <c r="D22" s="7" t="s">
        <v>20</v>
      </c>
      <c r="E22" s="8" t="str">
        <f t="shared" si="0"/>
        <v>ここね16</v>
      </c>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row>
    <row r="23" spans="3:31" ht="20.100000000000001" customHeight="1" x14ac:dyDescent="0.7">
      <c r="C23" s="23" t="str">
        <f t="shared" si="1"/>
        <v>ここね</v>
      </c>
      <c r="D23" s="7" t="s">
        <v>21</v>
      </c>
      <c r="E23" s="8" t="str">
        <f t="shared" si="0"/>
        <v>ここね17</v>
      </c>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row>
    <row r="24" spans="3:31" ht="20.100000000000001" customHeight="1" x14ac:dyDescent="0.7">
      <c r="C24" s="23" t="str">
        <f t="shared" si="1"/>
        <v>ここね</v>
      </c>
      <c r="D24" s="7" t="s">
        <v>22</v>
      </c>
      <c r="E24" s="8" t="str">
        <f t="shared" si="0"/>
        <v>ここね18</v>
      </c>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row>
    <row r="25" spans="3:31" ht="20.100000000000001" customHeight="1" x14ac:dyDescent="0.7">
      <c r="C25" s="23" t="str">
        <f t="shared" si="1"/>
        <v>ここね</v>
      </c>
      <c r="D25" s="7" t="s">
        <v>24</v>
      </c>
      <c r="E25" s="8" t="str">
        <f t="shared" si="0"/>
        <v>ここね19</v>
      </c>
      <c r="F25" s="23"/>
      <c r="G25" s="23"/>
      <c r="H25" s="23"/>
      <c r="I25" s="23"/>
      <c r="J25" s="23"/>
      <c r="K25" s="23"/>
      <c r="L25" s="23"/>
      <c r="M25" s="23"/>
      <c r="N25" s="23"/>
      <c r="O25" s="23"/>
      <c r="P25" s="23"/>
      <c r="Q25" s="23"/>
      <c r="R25" s="23"/>
      <c r="S25" s="23"/>
      <c r="T25" s="23"/>
      <c r="U25" s="22"/>
      <c r="V25" s="23"/>
      <c r="W25" s="23"/>
      <c r="X25" s="23"/>
      <c r="Y25" s="23"/>
      <c r="Z25" s="23"/>
      <c r="AA25" s="23"/>
      <c r="AB25" s="23"/>
      <c r="AC25" s="23"/>
      <c r="AD25" s="23"/>
      <c r="AE25" s="23"/>
    </row>
    <row r="26" spans="3:31" ht="20.100000000000001" customHeight="1" x14ac:dyDescent="0.7">
      <c r="C26" s="23" t="str">
        <f t="shared" si="1"/>
        <v>ここね</v>
      </c>
      <c r="D26" s="7" t="s">
        <v>25</v>
      </c>
      <c r="E26" s="8" t="str">
        <f t="shared" si="0"/>
        <v>ここね20</v>
      </c>
      <c r="F26" s="23"/>
      <c r="G26" s="23"/>
      <c r="H26" s="23"/>
      <c r="I26" s="23"/>
      <c r="J26" s="23"/>
      <c r="K26" s="23"/>
      <c r="L26" s="23"/>
      <c r="M26" s="23"/>
      <c r="N26" s="23"/>
      <c r="O26" s="23"/>
      <c r="P26" s="23"/>
      <c r="Q26" s="23"/>
      <c r="R26" s="23"/>
      <c r="S26" s="23"/>
      <c r="T26" s="23"/>
      <c r="U26" s="22"/>
      <c r="V26" s="23"/>
      <c r="W26" s="23"/>
      <c r="X26" s="23"/>
      <c r="Y26" s="23"/>
      <c r="Z26" s="23"/>
      <c r="AA26" s="23"/>
      <c r="AB26" s="23"/>
      <c r="AC26" s="23"/>
      <c r="AD26" s="23"/>
      <c r="AE26" s="23"/>
    </row>
    <row r="27" spans="3:31" ht="20.100000000000001" customHeight="1" x14ac:dyDescent="0.7">
      <c r="C27" s="23" t="str">
        <f t="shared" si="1"/>
        <v>ここね</v>
      </c>
      <c r="D27" s="7" t="s">
        <v>26</v>
      </c>
      <c r="E27" s="8" t="str">
        <f t="shared" si="0"/>
        <v>ここね21</v>
      </c>
      <c r="F27" s="23"/>
      <c r="G27" s="23"/>
      <c r="H27" s="23"/>
      <c r="I27" s="23"/>
      <c r="J27" s="23"/>
      <c r="K27" s="23"/>
      <c r="L27" s="23"/>
      <c r="M27" s="23"/>
      <c r="N27" s="23"/>
      <c r="O27" s="23"/>
      <c r="P27" s="23"/>
      <c r="Q27" s="23"/>
      <c r="R27" s="23"/>
      <c r="S27" s="23"/>
      <c r="T27" s="23"/>
      <c r="U27" s="22"/>
      <c r="V27" s="23"/>
      <c r="W27" s="23"/>
      <c r="X27" s="23"/>
      <c r="Y27" s="23"/>
      <c r="Z27" s="23"/>
      <c r="AA27" s="23"/>
      <c r="AB27" s="23"/>
      <c r="AC27" s="23"/>
      <c r="AD27" s="23"/>
      <c r="AE27" s="23"/>
    </row>
    <row r="28" spans="3:31" ht="20.100000000000001" customHeight="1" x14ac:dyDescent="0.7">
      <c r="C28" s="23" t="str">
        <f t="shared" si="1"/>
        <v>ここね</v>
      </c>
      <c r="D28" s="7" t="s">
        <v>27</v>
      </c>
      <c r="E28" s="8" t="str">
        <f t="shared" si="0"/>
        <v>ここね22</v>
      </c>
      <c r="F28" s="23"/>
      <c r="G28" s="23"/>
      <c r="H28" s="23"/>
      <c r="I28" s="23"/>
      <c r="J28" s="23"/>
      <c r="K28" s="23"/>
      <c r="L28" s="23"/>
      <c r="M28" s="23"/>
      <c r="N28" s="23"/>
      <c r="O28" s="23"/>
      <c r="P28" s="23"/>
      <c r="Q28" s="23"/>
      <c r="R28" s="23"/>
      <c r="S28" s="23"/>
      <c r="T28" s="23"/>
      <c r="U28" s="22"/>
      <c r="V28" s="23"/>
      <c r="W28" s="23"/>
      <c r="X28" s="23"/>
      <c r="Y28" s="23"/>
      <c r="Z28" s="23"/>
      <c r="AA28" s="23"/>
      <c r="AB28" s="23"/>
      <c r="AC28" s="23"/>
      <c r="AD28" s="23"/>
      <c r="AE28" s="23"/>
    </row>
    <row r="29" spans="3:31" ht="20.100000000000001" customHeight="1" x14ac:dyDescent="0.7">
      <c r="C29" s="23" t="str">
        <f t="shared" si="1"/>
        <v>ここね</v>
      </c>
      <c r="D29" s="7" t="s">
        <v>28</v>
      </c>
      <c r="E29" s="8" t="str">
        <f t="shared" si="0"/>
        <v>ここね23</v>
      </c>
      <c r="F29" s="23"/>
      <c r="G29" s="23"/>
      <c r="H29" s="23"/>
      <c r="I29" s="23"/>
      <c r="J29" s="23"/>
      <c r="K29" s="23"/>
      <c r="L29" s="23"/>
      <c r="M29" s="23"/>
      <c r="N29" s="23"/>
      <c r="O29" s="23"/>
      <c r="P29" s="23"/>
      <c r="Q29" s="23"/>
      <c r="R29" s="23"/>
      <c r="S29" s="23"/>
      <c r="T29" s="23"/>
      <c r="U29" s="22"/>
      <c r="V29" s="23"/>
      <c r="W29" s="23"/>
      <c r="X29" s="23"/>
      <c r="Y29" s="23"/>
      <c r="Z29" s="23"/>
      <c r="AA29" s="23"/>
      <c r="AB29" s="23"/>
      <c r="AC29" s="23"/>
      <c r="AD29" s="23"/>
      <c r="AE29" s="23"/>
    </row>
    <row r="30" spans="3:31" ht="20.100000000000001" customHeight="1" x14ac:dyDescent="0.7">
      <c r="C30" s="23" t="str">
        <f t="shared" si="1"/>
        <v>ここね</v>
      </c>
      <c r="D30" s="7" t="s">
        <v>29</v>
      </c>
      <c r="E30" s="8" t="str">
        <f t="shared" si="0"/>
        <v>ここね24</v>
      </c>
      <c r="F30" s="23"/>
      <c r="G30" s="23"/>
      <c r="H30" s="23"/>
      <c r="I30" s="23"/>
      <c r="J30" s="23"/>
      <c r="K30" s="23"/>
      <c r="L30" s="23"/>
      <c r="M30" s="23"/>
      <c r="N30" s="23"/>
      <c r="O30" s="23"/>
      <c r="P30" s="23"/>
      <c r="Q30" s="23"/>
      <c r="R30" s="23"/>
      <c r="S30" s="23"/>
      <c r="T30" s="23"/>
      <c r="U30" s="22"/>
      <c r="V30" s="23"/>
      <c r="W30" s="23"/>
      <c r="X30" s="23"/>
      <c r="Y30" s="23"/>
      <c r="Z30" s="23"/>
      <c r="AA30" s="23"/>
      <c r="AB30" s="23"/>
      <c r="AC30" s="23"/>
      <c r="AD30" s="23"/>
      <c r="AE30" s="23"/>
    </row>
    <row r="31" spans="3:31" ht="20.100000000000001" customHeight="1" x14ac:dyDescent="0.7">
      <c r="C31" s="23" t="str">
        <f t="shared" si="1"/>
        <v>ここね</v>
      </c>
      <c r="D31" s="7" t="s">
        <v>30</v>
      </c>
      <c r="E31" s="8" t="str">
        <f t="shared" si="0"/>
        <v>ここね25</v>
      </c>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row>
    <row r="32" spans="3:31" ht="20.100000000000001" customHeight="1" x14ac:dyDescent="0.7">
      <c r="C32" s="23" t="str">
        <f t="shared" si="1"/>
        <v>ここね</v>
      </c>
      <c r="D32" s="7" t="s">
        <v>31</v>
      </c>
      <c r="E32" s="8" t="str">
        <f t="shared" si="0"/>
        <v>ここね26</v>
      </c>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row>
    <row r="33" spans="2:31" ht="20.100000000000001" customHeight="1" x14ac:dyDescent="0.7">
      <c r="C33" s="23" t="str">
        <f t="shared" si="1"/>
        <v>ここね</v>
      </c>
      <c r="D33" s="7" t="s">
        <v>32</v>
      </c>
      <c r="E33" s="8" t="str">
        <f t="shared" si="0"/>
        <v>ここね27</v>
      </c>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row>
    <row r="34" spans="2:31" ht="20.100000000000001" customHeight="1" x14ac:dyDescent="0.7">
      <c r="C34" s="23" t="str">
        <f t="shared" si="1"/>
        <v>ここね</v>
      </c>
      <c r="D34" s="7" t="s">
        <v>33</v>
      </c>
      <c r="E34" s="8" t="str">
        <f t="shared" si="0"/>
        <v>ここね28</v>
      </c>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row>
    <row r="35" spans="2:31" ht="20.100000000000001" customHeight="1" x14ac:dyDescent="0.7">
      <c r="C35" s="23" t="str">
        <f t="shared" si="1"/>
        <v>ここね</v>
      </c>
      <c r="D35" s="7" t="s">
        <v>34</v>
      </c>
      <c r="E35" s="8" t="str">
        <f t="shared" si="0"/>
        <v>ここね29</v>
      </c>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row>
    <row r="36" spans="2:31" ht="20.100000000000001" customHeight="1" x14ac:dyDescent="0.7">
      <c r="C36" s="23" t="str">
        <f t="shared" si="1"/>
        <v>ここね</v>
      </c>
      <c r="D36" s="7" t="s">
        <v>35</v>
      </c>
      <c r="E36" s="8" t="str">
        <f t="shared" si="0"/>
        <v>ここね30</v>
      </c>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row>
    <row r="37" spans="2:31" ht="20.100000000000001" customHeight="1" x14ac:dyDescent="0.7">
      <c r="C37" s="23" t="str">
        <f t="shared" si="1"/>
        <v>ここね</v>
      </c>
      <c r="D37" s="7" t="s">
        <v>36</v>
      </c>
      <c r="E37" s="8" t="str">
        <f t="shared" si="0"/>
        <v>ここね31</v>
      </c>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row>
    <row r="38" spans="2:31" ht="20.100000000000001" customHeight="1" x14ac:dyDescent="0.7">
      <c r="C38" s="23" t="str">
        <f t="shared" si="1"/>
        <v>ここね</v>
      </c>
      <c r="D38" s="7" t="s">
        <v>37</v>
      </c>
      <c r="E38" s="8" t="str">
        <f t="shared" si="0"/>
        <v>ここね32</v>
      </c>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row>
    <row r="39" spans="2:31" ht="20.100000000000001" customHeight="1" x14ac:dyDescent="0.7">
      <c r="C39" s="23" t="str">
        <f t="shared" si="1"/>
        <v>ここね</v>
      </c>
      <c r="D39" s="7" t="s">
        <v>38</v>
      </c>
      <c r="E39" s="8" t="str">
        <f t="shared" si="0"/>
        <v>ここね33</v>
      </c>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row>
    <row r="40" spans="2:31" ht="20.100000000000001" customHeight="1" x14ac:dyDescent="0.7">
      <c r="C40" s="23" t="str">
        <f t="shared" si="1"/>
        <v>ここね</v>
      </c>
      <c r="D40" s="7" t="s">
        <v>39</v>
      </c>
      <c r="E40" s="8" t="str">
        <f t="shared" si="0"/>
        <v>ここね34</v>
      </c>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row>
    <row r="41" spans="2:31" ht="20.100000000000001" customHeight="1" x14ac:dyDescent="0.7">
      <c r="C41" s="23" t="str">
        <f t="shared" si="1"/>
        <v>ここね</v>
      </c>
      <c r="D41" s="7" t="s">
        <v>40</v>
      </c>
      <c r="E41" s="8" t="str">
        <f t="shared" si="0"/>
        <v>ここね35</v>
      </c>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row>
    <row r="42" spans="2:31" ht="20.100000000000001" customHeight="1" x14ac:dyDescent="0.7">
      <c r="C42" s="23" t="str">
        <f t="shared" si="1"/>
        <v>ここね</v>
      </c>
      <c r="D42" s="7" t="s">
        <v>41</v>
      </c>
      <c r="E42" s="8" t="str">
        <f t="shared" si="0"/>
        <v>ここね36</v>
      </c>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row>
    <row r="43" spans="2:31" ht="20.100000000000001" customHeight="1" x14ac:dyDescent="0.7">
      <c r="C43" s="23" t="str">
        <f t="shared" si="1"/>
        <v>ここね</v>
      </c>
      <c r="D43" s="7" t="s">
        <v>42</v>
      </c>
      <c r="E43" s="8" t="str">
        <f t="shared" si="0"/>
        <v>ここね37</v>
      </c>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row>
    <row r="44" spans="2:31" ht="20.100000000000001" customHeight="1" x14ac:dyDescent="0.7">
      <c r="C44" s="23" t="str">
        <f t="shared" si="1"/>
        <v>ここね</v>
      </c>
      <c r="D44" s="7" t="s">
        <v>43</v>
      </c>
      <c r="E44" s="8" t="str">
        <f t="shared" si="0"/>
        <v>ここね38</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row>
    <row r="45" spans="2:31" ht="20.100000000000001" customHeight="1" x14ac:dyDescent="0.7">
      <c r="C45" s="23" t="str">
        <f t="shared" si="1"/>
        <v>ここね</v>
      </c>
      <c r="D45" s="7" t="s">
        <v>44</v>
      </c>
      <c r="E45" s="8" t="str">
        <f t="shared" si="0"/>
        <v>ここね39</v>
      </c>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row>
    <row r="46" spans="2:31" ht="20.100000000000001" customHeight="1" x14ac:dyDescent="0.7">
      <c r="C46" s="24" t="str">
        <f t="shared" si="1"/>
        <v>ここね</v>
      </c>
      <c r="D46" s="10" t="s">
        <v>45</v>
      </c>
      <c r="E46" s="11" t="str">
        <f t="shared" si="0"/>
        <v>ここね40</v>
      </c>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row>
    <row r="47" spans="2:31" ht="18.95" customHeight="1" x14ac:dyDescent="0.7">
      <c r="D47" s="5"/>
    </row>
    <row r="48" spans="2:31" ht="18.95" customHeight="1" x14ac:dyDescent="0.7">
      <c r="B48" s="78" t="s">
        <v>70</v>
      </c>
      <c r="C48" s="73" t="s">
        <v>49</v>
      </c>
      <c r="D48" s="76" t="s">
        <v>0</v>
      </c>
      <c r="E48" s="77"/>
      <c r="F48" s="16">
        <f t="shared" ref="F48:AE48" si="2">COUNTIF(F7:F46,"はい")</f>
        <v>14</v>
      </c>
      <c r="G48" s="16">
        <f t="shared" si="2"/>
        <v>13</v>
      </c>
      <c r="H48" s="16">
        <f t="shared" si="2"/>
        <v>13</v>
      </c>
      <c r="I48" s="16">
        <f t="shared" si="2"/>
        <v>15</v>
      </c>
      <c r="J48" s="16">
        <f t="shared" si="2"/>
        <v>14</v>
      </c>
      <c r="K48" s="16">
        <f t="shared" si="2"/>
        <v>15</v>
      </c>
      <c r="L48" s="16">
        <f t="shared" si="2"/>
        <v>15</v>
      </c>
      <c r="M48" s="16">
        <f t="shared" si="2"/>
        <v>15</v>
      </c>
      <c r="N48" s="16">
        <f t="shared" si="2"/>
        <v>13</v>
      </c>
      <c r="O48" s="16">
        <f t="shared" si="2"/>
        <v>15</v>
      </c>
      <c r="P48" s="16">
        <f t="shared" si="2"/>
        <v>15</v>
      </c>
      <c r="Q48" s="16">
        <f t="shared" si="2"/>
        <v>6</v>
      </c>
      <c r="R48" s="16">
        <f t="shared" si="2"/>
        <v>15</v>
      </c>
      <c r="S48" s="16">
        <f t="shared" si="2"/>
        <v>14</v>
      </c>
      <c r="T48" s="16">
        <f t="shared" si="2"/>
        <v>10</v>
      </c>
      <c r="U48" s="16">
        <f t="shared" si="2"/>
        <v>15</v>
      </c>
      <c r="V48" s="16">
        <f t="shared" si="2"/>
        <v>14</v>
      </c>
      <c r="W48" s="16">
        <f t="shared" si="2"/>
        <v>8</v>
      </c>
      <c r="X48" s="16">
        <f t="shared" si="2"/>
        <v>14</v>
      </c>
      <c r="Y48" s="16">
        <f t="shared" si="2"/>
        <v>15</v>
      </c>
      <c r="Z48" s="16">
        <f t="shared" si="2"/>
        <v>14</v>
      </c>
      <c r="AA48" s="16">
        <f t="shared" si="2"/>
        <v>15</v>
      </c>
      <c r="AB48" s="16">
        <f t="shared" si="2"/>
        <v>14</v>
      </c>
      <c r="AC48" s="16">
        <f t="shared" si="2"/>
        <v>14</v>
      </c>
      <c r="AD48" s="16">
        <f t="shared" si="2"/>
        <v>15</v>
      </c>
      <c r="AE48" s="16">
        <f t="shared" si="2"/>
        <v>15</v>
      </c>
    </row>
    <row r="49" spans="2:31" ht="18.95" customHeight="1" x14ac:dyDescent="0.7">
      <c r="B49" s="78"/>
      <c r="C49" s="74"/>
      <c r="D49" s="76" t="s">
        <v>137</v>
      </c>
      <c r="E49" s="77"/>
      <c r="F49" s="16">
        <f t="shared" ref="F49:AE49" si="3">COUNTIF(F7:F46,"どちらともいえない")</f>
        <v>0</v>
      </c>
      <c r="G49" s="16">
        <f t="shared" si="3"/>
        <v>1</v>
      </c>
      <c r="H49" s="16">
        <f t="shared" si="3"/>
        <v>0</v>
      </c>
      <c r="I49" s="16">
        <f t="shared" si="3"/>
        <v>0</v>
      </c>
      <c r="J49" s="16">
        <f t="shared" si="3"/>
        <v>1</v>
      </c>
      <c r="K49" s="16">
        <f t="shared" si="3"/>
        <v>0</v>
      </c>
      <c r="L49" s="16">
        <f t="shared" si="3"/>
        <v>0</v>
      </c>
      <c r="M49" s="16">
        <f t="shared" si="3"/>
        <v>0</v>
      </c>
      <c r="N49" s="16">
        <f t="shared" si="3"/>
        <v>0</v>
      </c>
      <c r="O49" s="16">
        <f t="shared" si="3"/>
        <v>0</v>
      </c>
      <c r="P49" s="16">
        <f t="shared" si="3"/>
        <v>0</v>
      </c>
      <c r="Q49" s="16">
        <f t="shared" si="3"/>
        <v>0</v>
      </c>
      <c r="R49" s="16">
        <f t="shared" si="3"/>
        <v>0</v>
      </c>
      <c r="S49" s="16">
        <f t="shared" si="3"/>
        <v>0</v>
      </c>
      <c r="T49" s="16">
        <f t="shared" si="3"/>
        <v>1</v>
      </c>
      <c r="U49" s="16">
        <f t="shared" si="3"/>
        <v>0</v>
      </c>
      <c r="V49" s="16">
        <f t="shared" si="3"/>
        <v>0</v>
      </c>
      <c r="W49" s="16">
        <f t="shared" si="3"/>
        <v>4</v>
      </c>
      <c r="X49" s="16">
        <f t="shared" si="3"/>
        <v>0</v>
      </c>
      <c r="Y49" s="16">
        <f t="shared" si="3"/>
        <v>0</v>
      </c>
      <c r="Z49" s="16">
        <f t="shared" si="3"/>
        <v>1</v>
      </c>
      <c r="AA49" s="16">
        <f t="shared" si="3"/>
        <v>0</v>
      </c>
      <c r="AB49" s="16">
        <f t="shared" si="3"/>
        <v>0</v>
      </c>
      <c r="AC49" s="16">
        <f t="shared" si="3"/>
        <v>0</v>
      </c>
      <c r="AD49" s="16">
        <f t="shared" si="3"/>
        <v>0</v>
      </c>
      <c r="AE49" s="16">
        <f t="shared" si="3"/>
        <v>0</v>
      </c>
    </row>
    <row r="50" spans="2:31" ht="18.95" customHeight="1" x14ac:dyDescent="0.7">
      <c r="B50" s="78"/>
      <c r="C50" s="74"/>
      <c r="D50" s="76" t="s">
        <v>1</v>
      </c>
      <c r="E50" s="77"/>
      <c r="F50" s="16">
        <f t="shared" ref="F50:AE50" si="4">COUNTIF(F7:F46,"いいえ")</f>
        <v>0</v>
      </c>
      <c r="G50" s="16">
        <f t="shared" si="4"/>
        <v>0</v>
      </c>
      <c r="H50" s="16">
        <f t="shared" si="4"/>
        <v>0</v>
      </c>
      <c r="I50" s="16">
        <f t="shared" si="4"/>
        <v>0</v>
      </c>
      <c r="J50" s="16">
        <f t="shared" si="4"/>
        <v>0</v>
      </c>
      <c r="K50" s="16">
        <f t="shared" si="4"/>
        <v>0</v>
      </c>
      <c r="L50" s="16">
        <f t="shared" si="4"/>
        <v>0</v>
      </c>
      <c r="M50" s="16">
        <f t="shared" si="4"/>
        <v>0</v>
      </c>
      <c r="N50" s="16">
        <f t="shared" si="4"/>
        <v>0</v>
      </c>
      <c r="O50" s="16">
        <f t="shared" si="4"/>
        <v>0</v>
      </c>
      <c r="P50" s="16">
        <f t="shared" si="4"/>
        <v>0</v>
      </c>
      <c r="Q50" s="16">
        <f t="shared" si="4"/>
        <v>4</v>
      </c>
      <c r="R50" s="16">
        <f t="shared" si="4"/>
        <v>0</v>
      </c>
      <c r="S50" s="16">
        <f t="shared" si="4"/>
        <v>0</v>
      </c>
      <c r="T50" s="16">
        <f t="shared" si="4"/>
        <v>0</v>
      </c>
      <c r="U50" s="16">
        <f t="shared" si="4"/>
        <v>0</v>
      </c>
      <c r="V50" s="16">
        <f t="shared" si="4"/>
        <v>0</v>
      </c>
      <c r="W50" s="16">
        <f t="shared" si="4"/>
        <v>0</v>
      </c>
      <c r="X50" s="16">
        <f t="shared" si="4"/>
        <v>0</v>
      </c>
      <c r="Y50" s="16">
        <f t="shared" si="4"/>
        <v>0</v>
      </c>
      <c r="Z50" s="16">
        <f t="shared" si="4"/>
        <v>0</v>
      </c>
      <c r="AA50" s="16">
        <f t="shared" si="4"/>
        <v>0</v>
      </c>
      <c r="AB50" s="16">
        <f t="shared" si="4"/>
        <v>0</v>
      </c>
      <c r="AC50" s="16">
        <f t="shared" si="4"/>
        <v>0</v>
      </c>
      <c r="AD50" s="16">
        <f t="shared" si="4"/>
        <v>0</v>
      </c>
      <c r="AE50" s="16">
        <f t="shared" si="4"/>
        <v>0</v>
      </c>
    </row>
    <row r="51" spans="2:31" ht="18.95" customHeight="1" x14ac:dyDescent="0.7">
      <c r="B51" s="78"/>
      <c r="C51" s="74"/>
      <c r="D51" s="76" t="s">
        <v>138</v>
      </c>
      <c r="E51" s="77"/>
      <c r="F51" s="16">
        <f t="shared" ref="F51:AE51" si="5">COUNTIF(F7:F46,"わからない")</f>
        <v>0</v>
      </c>
      <c r="G51" s="16">
        <f t="shared" si="5"/>
        <v>0</v>
      </c>
      <c r="H51" s="16">
        <f t="shared" si="5"/>
        <v>1</v>
      </c>
      <c r="I51" s="16">
        <f t="shared" si="5"/>
        <v>0</v>
      </c>
      <c r="J51" s="16">
        <f t="shared" si="5"/>
        <v>0</v>
      </c>
      <c r="K51" s="16">
        <f t="shared" si="5"/>
        <v>0</v>
      </c>
      <c r="L51" s="16">
        <f t="shared" si="5"/>
        <v>0</v>
      </c>
      <c r="M51" s="16">
        <f t="shared" si="5"/>
        <v>0</v>
      </c>
      <c r="N51" s="16">
        <f t="shared" si="5"/>
        <v>2</v>
      </c>
      <c r="O51" s="16">
        <f t="shared" si="5"/>
        <v>0</v>
      </c>
      <c r="P51" s="16">
        <f t="shared" si="5"/>
        <v>0</v>
      </c>
      <c r="Q51" s="16">
        <f t="shared" si="5"/>
        <v>5</v>
      </c>
      <c r="R51" s="16">
        <f t="shared" si="5"/>
        <v>0</v>
      </c>
      <c r="S51" s="16">
        <f t="shared" si="5"/>
        <v>1</v>
      </c>
      <c r="T51" s="16">
        <f t="shared" si="5"/>
        <v>4</v>
      </c>
      <c r="U51" s="16">
        <f t="shared" si="5"/>
        <v>0</v>
      </c>
      <c r="V51" s="16">
        <f t="shared" si="5"/>
        <v>1</v>
      </c>
      <c r="W51" s="16">
        <f t="shared" si="5"/>
        <v>3</v>
      </c>
      <c r="X51" s="16">
        <f t="shared" si="5"/>
        <v>1</v>
      </c>
      <c r="Y51" s="16">
        <f t="shared" si="5"/>
        <v>0</v>
      </c>
      <c r="Z51" s="16">
        <f t="shared" si="5"/>
        <v>0</v>
      </c>
      <c r="AA51" s="16">
        <f t="shared" si="5"/>
        <v>0</v>
      </c>
      <c r="AB51" s="16">
        <f t="shared" si="5"/>
        <v>1</v>
      </c>
      <c r="AC51" s="16">
        <f t="shared" si="5"/>
        <v>1</v>
      </c>
      <c r="AD51" s="16">
        <f t="shared" si="5"/>
        <v>0</v>
      </c>
      <c r="AE51" s="16">
        <f t="shared" si="5"/>
        <v>0</v>
      </c>
    </row>
    <row r="52" spans="2:31" ht="18.95" customHeight="1" x14ac:dyDescent="0.7">
      <c r="B52" s="78"/>
      <c r="C52" s="75"/>
      <c r="D52" s="76" t="s">
        <v>48</v>
      </c>
      <c r="E52" s="77"/>
      <c r="F52" s="16">
        <f>SUM(F48:F51)</f>
        <v>14</v>
      </c>
      <c r="G52" s="16">
        <f t="shared" ref="G52:AE52" si="6">SUM(G48:G51)</f>
        <v>14</v>
      </c>
      <c r="H52" s="16">
        <f t="shared" si="6"/>
        <v>14</v>
      </c>
      <c r="I52" s="16">
        <f t="shared" si="6"/>
        <v>15</v>
      </c>
      <c r="J52" s="16">
        <f t="shared" si="6"/>
        <v>15</v>
      </c>
      <c r="K52" s="16">
        <f t="shared" si="6"/>
        <v>15</v>
      </c>
      <c r="L52" s="16">
        <f t="shared" si="6"/>
        <v>15</v>
      </c>
      <c r="M52" s="16">
        <f t="shared" si="6"/>
        <v>15</v>
      </c>
      <c r="N52" s="16">
        <f t="shared" si="6"/>
        <v>15</v>
      </c>
      <c r="O52" s="16">
        <f t="shared" si="6"/>
        <v>15</v>
      </c>
      <c r="P52" s="16">
        <f t="shared" si="6"/>
        <v>15</v>
      </c>
      <c r="Q52" s="16">
        <f t="shared" si="6"/>
        <v>15</v>
      </c>
      <c r="R52" s="16">
        <f t="shared" si="6"/>
        <v>15</v>
      </c>
      <c r="S52" s="16">
        <f t="shared" si="6"/>
        <v>15</v>
      </c>
      <c r="T52" s="16">
        <f t="shared" si="6"/>
        <v>15</v>
      </c>
      <c r="U52" s="16">
        <f t="shared" si="6"/>
        <v>15</v>
      </c>
      <c r="V52" s="16">
        <f t="shared" si="6"/>
        <v>15</v>
      </c>
      <c r="W52" s="16">
        <f t="shared" si="6"/>
        <v>15</v>
      </c>
      <c r="X52" s="16">
        <f t="shared" si="6"/>
        <v>15</v>
      </c>
      <c r="Y52" s="16">
        <f t="shared" si="6"/>
        <v>15</v>
      </c>
      <c r="Z52" s="16">
        <f t="shared" si="6"/>
        <v>15</v>
      </c>
      <c r="AA52" s="16">
        <f t="shared" si="6"/>
        <v>15</v>
      </c>
      <c r="AB52" s="16">
        <f t="shared" si="6"/>
        <v>15</v>
      </c>
      <c r="AC52" s="16">
        <f t="shared" si="6"/>
        <v>15</v>
      </c>
      <c r="AD52" s="16">
        <f t="shared" si="6"/>
        <v>15</v>
      </c>
      <c r="AE52" s="16">
        <f t="shared" si="6"/>
        <v>15</v>
      </c>
    </row>
    <row r="53" spans="2:31" ht="18.95" customHeight="1" x14ac:dyDescent="0.7">
      <c r="B53" s="78"/>
    </row>
    <row r="54" spans="2:31" ht="18.95" customHeight="1" x14ac:dyDescent="0.7">
      <c r="B54" s="78"/>
      <c r="C54" s="73" t="s">
        <v>50</v>
      </c>
      <c r="D54" s="76" t="s">
        <v>0</v>
      </c>
      <c r="E54" s="77"/>
      <c r="F54" s="17">
        <f t="shared" ref="F54:AE58" si="7">F48/F$52</f>
        <v>1</v>
      </c>
      <c r="G54" s="17">
        <f t="shared" si="7"/>
        <v>0.9285714285714286</v>
      </c>
      <c r="H54" s="17">
        <f t="shared" si="7"/>
        <v>0.9285714285714286</v>
      </c>
      <c r="I54" s="17">
        <f t="shared" si="7"/>
        <v>1</v>
      </c>
      <c r="J54" s="17">
        <f t="shared" si="7"/>
        <v>0.93333333333333335</v>
      </c>
      <c r="K54" s="17">
        <f t="shared" si="7"/>
        <v>1</v>
      </c>
      <c r="L54" s="17">
        <f t="shared" si="7"/>
        <v>1</v>
      </c>
      <c r="M54" s="17">
        <f t="shared" si="7"/>
        <v>1</v>
      </c>
      <c r="N54" s="17">
        <f t="shared" si="7"/>
        <v>0.8666666666666667</v>
      </c>
      <c r="O54" s="17">
        <f t="shared" si="7"/>
        <v>1</v>
      </c>
      <c r="P54" s="17">
        <f t="shared" si="7"/>
        <v>1</v>
      </c>
      <c r="Q54" s="17">
        <f t="shared" si="7"/>
        <v>0.4</v>
      </c>
      <c r="R54" s="17">
        <f t="shared" si="7"/>
        <v>1</v>
      </c>
      <c r="S54" s="17">
        <f t="shared" si="7"/>
        <v>0.93333333333333335</v>
      </c>
      <c r="T54" s="17">
        <f t="shared" si="7"/>
        <v>0.66666666666666663</v>
      </c>
      <c r="U54" s="17">
        <f t="shared" si="7"/>
        <v>1</v>
      </c>
      <c r="V54" s="17">
        <f t="shared" si="7"/>
        <v>0.93333333333333335</v>
      </c>
      <c r="W54" s="17">
        <f t="shared" si="7"/>
        <v>0.53333333333333333</v>
      </c>
      <c r="X54" s="17">
        <f t="shared" si="7"/>
        <v>0.93333333333333335</v>
      </c>
      <c r="Y54" s="17">
        <f t="shared" si="7"/>
        <v>1</v>
      </c>
      <c r="Z54" s="17">
        <f t="shared" si="7"/>
        <v>0.93333333333333335</v>
      </c>
      <c r="AA54" s="17">
        <f t="shared" si="7"/>
        <v>1</v>
      </c>
      <c r="AB54" s="17">
        <f t="shared" si="7"/>
        <v>0.93333333333333335</v>
      </c>
      <c r="AC54" s="17">
        <f t="shared" si="7"/>
        <v>0.93333333333333335</v>
      </c>
      <c r="AD54" s="17">
        <f t="shared" si="7"/>
        <v>1</v>
      </c>
      <c r="AE54" s="17">
        <f t="shared" si="7"/>
        <v>1</v>
      </c>
    </row>
    <row r="55" spans="2:31" ht="18.95" customHeight="1" x14ac:dyDescent="0.7">
      <c r="C55" s="74"/>
      <c r="D55" s="76" t="s">
        <v>137</v>
      </c>
      <c r="E55" s="77"/>
      <c r="F55" s="17">
        <f t="shared" si="7"/>
        <v>0</v>
      </c>
      <c r="G55" s="17">
        <f t="shared" si="7"/>
        <v>7.1428571428571425E-2</v>
      </c>
      <c r="H55" s="17">
        <f t="shared" si="7"/>
        <v>0</v>
      </c>
      <c r="I55" s="17">
        <f t="shared" si="7"/>
        <v>0</v>
      </c>
      <c r="J55" s="17">
        <f t="shared" si="7"/>
        <v>6.6666666666666666E-2</v>
      </c>
      <c r="K55" s="17">
        <f t="shared" si="7"/>
        <v>0</v>
      </c>
      <c r="L55" s="17">
        <f t="shared" si="7"/>
        <v>0</v>
      </c>
      <c r="M55" s="17">
        <f t="shared" si="7"/>
        <v>0</v>
      </c>
      <c r="N55" s="17">
        <f t="shared" si="7"/>
        <v>0</v>
      </c>
      <c r="O55" s="17">
        <f t="shared" si="7"/>
        <v>0</v>
      </c>
      <c r="P55" s="17">
        <f t="shared" si="7"/>
        <v>0</v>
      </c>
      <c r="Q55" s="17">
        <f t="shared" si="7"/>
        <v>0</v>
      </c>
      <c r="R55" s="17">
        <f t="shared" si="7"/>
        <v>0</v>
      </c>
      <c r="S55" s="17">
        <f t="shared" si="7"/>
        <v>0</v>
      </c>
      <c r="T55" s="17">
        <f t="shared" si="7"/>
        <v>6.6666666666666666E-2</v>
      </c>
      <c r="U55" s="17">
        <f t="shared" si="7"/>
        <v>0</v>
      </c>
      <c r="V55" s="17">
        <f t="shared" si="7"/>
        <v>0</v>
      </c>
      <c r="W55" s="17">
        <f t="shared" si="7"/>
        <v>0.26666666666666666</v>
      </c>
      <c r="X55" s="17">
        <f t="shared" si="7"/>
        <v>0</v>
      </c>
      <c r="Y55" s="17">
        <f t="shared" si="7"/>
        <v>0</v>
      </c>
      <c r="Z55" s="17">
        <f t="shared" si="7"/>
        <v>6.6666666666666666E-2</v>
      </c>
      <c r="AA55" s="17">
        <f t="shared" si="7"/>
        <v>0</v>
      </c>
      <c r="AB55" s="17">
        <f t="shared" si="7"/>
        <v>0</v>
      </c>
      <c r="AC55" s="17">
        <f t="shared" si="7"/>
        <v>0</v>
      </c>
      <c r="AD55" s="17">
        <f t="shared" si="7"/>
        <v>0</v>
      </c>
      <c r="AE55" s="17">
        <f t="shared" si="7"/>
        <v>0</v>
      </c>
    </row>
    <row r="56" spans="2:31" ht="18.95" customHeight="1" x14ac:dyDescent="0.7">
      <c r="C56" s="74"/>
      <c r="D56" s="76" t="s">
        <v>1</v>
      </c>
      <c r="E56" s="77"/>
      <c r="F56" s="17">
        <f t="shared" si="7"/>
        <v>0</v>
      </c>
      <c r="G56" s="17">
        <f t="shared" si="7"/>
        <v>0</v>
      </c>
      <c r="H56" s="17">
        <f t="shared" si="7"/>
        <v>0</v>
      </c>
      <c r="I56" s="17">
        <f t="shared" si="7"/>
        <v>0</v>
      </c>
      <c r="J56" s="17">
        <f t="shared" si="7"/>
        <v>0</v>
      </c>
      <c r="K56" s="17">
        <f t="shared" si="7"/>
        <v>0</v>
      </c>
      <c r="L56" s="17">
        <f t="shared" si="7"/>
        <v>0</v>
      </c>
      <c r="M56" s="17">
        <f t="shared" si="7"/>
        <v>0</v>
      </c>
      <c r="N56" s="17">
        <f t="shared" si="7"/>
        <v>0</v>
      </c>
      <c r="O56" s="17">
        <f t="shared" si="7"/>
        <v>0</v>
      </c>
      <c r="P56" s="17">
        <f t="shared" si="7"/>
        <v>0</v>
      </c>
      <c r="Q56" s="17">
        <f t="shared" si="7"/>
        <v>0.26666666666666666</v>
      </c>
      <c r="R56" s="17">
        <f t="shared" si="7"/>
        <v>0</v>
      </c>
      <c r="S56" s="17">
        <f t="shared" si="7"/>
        <v>0</v>
      </c>
      <c r="T56" s="17">
        <f t="shared" si="7"/>
        <v>0</v>
      </c>
      <c r="U56" s="17">
        <f t="shared" si="7"/>
        <v>0</v>
      </c>
      <c r="V56" s="17">
        <f t="shared" si="7"/>
        <v>0</v>
      </c>
      <c r="W56" s="17">
        <f t="shared" si="7"/>
        <v>0</v>
      </c>
      <c r="X56" s="25">
        <f t="shared" si="7"/>
        <v>0</v>
      </c>
      <c r="Y56" s="25">
        <f t="shared" si="7"/>
        <v>0</v>
      </c>
      <c r="Z56" s="17">
        <f t="shared" si="7"/>
        <v>0</v>
      </c>
      <c r="AA56" s="17">
        <f t="shared" si="7"/>
        <v>0</v>
      </c>
      <c r="AB56" s="17">
        <f t="shared" si="7"/>
        <v>0</v>
      </c>
      <c r="AC56" s="17">
        <f t="shared" si="7"/>
        <v>0</v>
      </c>
      <c r="AD56" s="17">
        <f t="shared" si="7"/>
        <v>0</v>
      </c>
      <c r="AE56" s="17">
        <f t="shared" si="7"/>
        <v>0</v>
      </c>
    </row>
    <row r="57" spans="2:31" ht="18.95" customHeight="1" x14ac:dyDescent="0.7">
      <c r="B57" s="79" t="s">
        <v>71</v>
      </c>
      <c r="C57" s="74"/>
      <c r="D57" s="76" t="s">
        <v>138</v>
      </c>
      <c r="E57" s="77"/>
      <c r="F57" s="17">
        <f t="shared" si="7"/>
        <v>0</v>
      </c>
      <c r="G57" s="17">
        <f t="shared" si="7"/>
        <v>0</v>
      </c>
      <c r="H57" s="17">
        <f t="shared" si="7"/>
        <v>7.1428571428571425E-2</v>
      </c>
      <c r="I57" s="17">
        <f t="shared" si="7"/>
        <v>0</v>
      </c>
      <c r="J57" s="17">
        <f t="shared" si="7"/>
        <v>0</v>
      </c>
      <c r="K57" s="17">
        <f t="shared" si="7"/>
        <v>0</v>
      </c>
      <c r="L57" s="17">
        <f t="shared" si="7"/>
        <v>0</v>
      </c>
      <c r="M57" s="17">
        <f t="shared" si="7"/>
        <v>0</v>
      </c>
      <c r="N57" s="17">
        <f t="shared" si="7"/>
        <v>0.13333333333333333</v>
      </c>
      <c r="O57" s="17">
        <f t="shared" si="7"/>
        <v>0</v>
      </c>
      <c r="P57" s="17">
        <f t="shared" si="7"/>
        <v>0</v>
      </c>
      <c r="Q57" s="17">
        <f t="shared" si="7"/>
        <v>0.33333333333333331</v>
      </c>
      <c r="R57" s="17">
        <f t="shared" si="7"/>
        <v>0</v>
      </c>
      <c r="S57" s="17">
        <f t="shared" si="7"/>
        <v>6.6666666666666666E-2</v>
      </c>
      <c r="T57" s="17">
        <f t="shared" si="7"/>
        <v>0.26666666666666666</v>
      </c>
      <c r="U57" s="17">
        <f t="shared" si="7"/>
        <v>0</v>
      </c>
      <c r="V57" s="17">
        <f t="shared" si="7"/>
        <v>6.6666666666666666E-2</v>
      </c>
      <c r="W57" s="17">
        <f t="shared" si="7"/>
        <v>0.2</v>
      </c>
      <c r="X57" s="17">
        <f t="shared" si="7"/>
        <v>6.6666666666666666E-2</v>
      </c>
      <c r="Y57" s="17">
        <f t="shared" si="7"/>
        <v>0</v>
      </c>
      <c r="Z57" s="17">
        <f t="shared" si="7"/>
        <v>0</v>
      </c>
      <c r="AA57" s="17">
        <f t="shared" si="7"/>
        <v>0</v>
      </c>
      <c r="AB57" s="17">
        <f t="shared" si="7"/>
        <v>6.6666666666666666E-2</v>
      </c>
      <c r="AC57" s="17">
        <f t="shared" si="7"/>
        <v>6.6666666666666666E-2</v>
      </c>
      <c r="AD57" s="17">
        <f t="shared" si="7"/>
        <v>0</v>
      </c>
      <c r="AE57" s="17">
        <f t="shared" si="7"/>
        <v>0</v>
      </c>
    </row>
    <row r="58" spans="2:31" ht="18.95" customHeight="1" x14ac:dyDescent="0.7">
      <c r="B58" s="79"/>
      <c r="C58" s="75"/>
      <c r="D58" s="76" t="s">
        <v>48</v>
      </c>
      <c r="E58" s="77"/>
      <c r="F58" s="17">
        <f t="shared" si="7"/>
        <v>1</v>
      </c>
      <c r="G58" s="17">
        <f t="shared" si="7"/>
        <v>1</v>
      </c>
      <c r="H58" s="17">
        <f t="shared" si="7"/>
        <v>1</v>
      </c>
      <c r="I58" s="17">
        <f t="shared" si="7"/>
        <v>1</v>
      </c>
      <c r="J58" s="17">
        <f t="shared" si="7"/>
        <v>1</v>
      </c>
      <c r="K58" s="17">
        <f t="shared" si="7"/>
        <v>1</v>
      </c>
      <c r="L58" s="17">
        <f t="shared" si="7"/>
        <v>1</v>
      </c>
      <c r="M58" s="17">
        <f t="shared" si="7"/>
        <v>1</v>
      </c>
      <c r="N58" s="17">
        <f t="shared" si="7"/>
        <v>1</v>
      </c>
      <c r="O58" s="17">
        <f t="shared" si="7"/>
        <v>1</v>
      </c>
      <c r="P58" s="17">
        <f t="shared" si="7"/>
        <v>1</v>
      </c>
      <c r="Q58" s="17">
        <f t="shared" si="7"/>
        <v>1</v>
      </c>
      <c r="R58" s="17">
        <f t="shared" si="7"/>
        <v>1</v>
      </c>
      <c r="S58" s="17">
        <f t="shared" si="7"/>
        <v>1</v>
      </c>
      <c r="T58" s="17">
        <f t="shared" si="7"/>
        <v>1</v>
      </c>
      <c r="U58" s="17">
        <f t="shared" si="7"/>
        <v>1</v>
      </c>
      <c r="V58" s="17">
        <f t="shared" si="7"/>
        <v>1</v>
      </c>
      <c r="W58" s="17">
        <f t="shared" si="7"/>
        <v>1</v>
      </c>
      <c r="X58" s="17">
        <f t="shared" si="7"/>
        <v>1</v>
      </c>
      <c r="Y58" s="17">
        <f t="shared" si="7"/>
        <v>1</v>
      </c>
      <c r="Z58" s="17">
        <f t="shared" si="7"/>
        <v>1</v>
      </c>
      <c r="AA58" s="17">
        <f t="shared" si="7"/>
        <v>1</v>
      </c>
      <c r="AB58" s="17">
        <f t="shared" si="7"/>
        <v>1</v>
      </c>
      <c r="AC58" s="17">
        <f t="shared" si="7"/>
        <v>1</v>
      </c>
      <c r="AD58" s="17">
        <f t="shared" si="7"/>
        <v>1</v>
      </c>
      <c r="AE58" s="17">
        <f t="shared" si="7"/>
        <v>1</v>
      </c>
    </row>
    <row r="59" spans="2:31" ht="18.95" customHeight="1" x14ac:dyDescent="0.7">
      <c r="B59" s="79"/>
    </row>
    <row r="60" spans="2:31" ht="18.95" customHeight="1" x14ac:dyDescent="0.7">
      <c r="B60" s="79"/>
      <c r="F60" s="68" t="s">
        <v>74</v>
      </c>
      <c r="G60" s="69"/>
      <c r="H60" s="69"/>
      <c r="I60" s="69"/>
      <c r="J60" s="70"/>
      <c r="K60" s="68" t="s">
        <v>75</v>
      </c>
      <c r="L60" s="69"/>
      <c r="M60" s="69"/>
      <c r="N60" s="69"/>
      <c r="O60" s="69"/>
      <c r="P60" s="69"/>
      <c r="Q60" s="70"/>
      <c r="R60" s="68" t="s">
        <v>114</v>
      </c>
      <c r="S60" s="69"/>
      <c r="T60" s="69"/>
      <c r="U60" s="69"/>
      <c r="V60" s="69"/>
      <c r="W60" s="69"/>
      <c r="X60" s="69"/>
      <c r="Y60" s="69"/>
      <c r="Z60" s="69"/>
      <c r="AA60" s="70"/>
      <c r="AB60" s="68" t="s">
        <v>155</v>
      </c>
      <c r="AC60" s="69"/>
      <c r="AD60" s="71" t="s">
        <v>116</v>
      </c>
      <c r="AE60" s="72"/>
    </row>
    <row r="61" spans="2:31" ht="18.95" customHeight="1" x14ac:dyDescent="0.7">
      <c r="B61" s="79"/>
      <c r="C61" s="73" t="s">
        <v>49</v>
      </c>
      <c r="D61" s="76" t="s">
        <v>0</v>
      </c>
      <c r="E61" s="77"/>
      <c r="F61" s="67">
        <f>COUNTIF(F7:J46,"はい")</f>
        <v>69</v>
      </c>
      <c r="G61" s="65"/>
      <c r="H61" s="65"/>
      <c r="I61" s="65"/>
      <c r="J61" s="65"/>
      <c r="K61" s="65">
        <f>COUNTIF(K7:Q46,"はい")</f>
        <v>94</v>
      </c>
      <c r="L61" s="65"/>
      <c r="M61" s="65"/>
      <c r="N61" s="65"/>
      <c r="O61" s="65"/>
      <c r="P61" s="65"/>
      <c r="Q61" s="65"/>
      <c r="R61" s="65">
        <f>COUNTIF(R7:AA46,"はい")</f>
        <v>134</v>
      </c>
      <c r="S61" s="65"/>
      <c r="T61" s="65"/>
      <c r="U61" s="65"/>
      <c r="V61" s="65"/>
      <c r="W61" s="65"/>
      <c r="X61" s="65"/>
      <c r="Y61" s="65"/>
      <c r="Z61" s="65"/>
      <c r="AA61" s="65"/>
      <c r="AB61" s="65">
        <f>COUNTIF(AB7:AC46,"はい")</f>
        <v>28</v>
      </c>
      <c r="AC61" s="65"/>
      <c r="AD61" s="65">
        <f>COUNTIF(AD7:AE46,"はい")</f>
        <v>30</v>
      </c>
      <c r="AE61" s="65"/>
    </row>
    <row r="62" spans="2:31" ht="18.95" customHeight="1" x14ac:dyDescent="0.7">
      <c r="B62" s="79"/>
      <c r="C62" s="74"/>
      <c r="D62" s="76" t="s">
        <v>137</v>
      </c>
      <c r="E62" s="77"/>
      <c r="F62" s="67">
        <f>COUNTIF(F7:J46,"どちらともいえない")</f>
        <v>2</v>
      </c>
      <c r="G62" s="65"/>
      <c r="H62" s="65"/>
      <c r="I62" s="65"/>
      <c r="J62" s="65"/>
      <c r="K62" s="65">
        <f>COUNTIF(K7:Q46,"どちらともいえない")</f>
        <v>0</v>
      </c>
      <c r="L62" s="65"/>
      <c r="M62" s="65"/>
      <c r="N62" s="65"/>
      <c r="O62" s="65"/>
      <c r="P62" s="65"/>
      <c r="Q62" s="65"/>
      <c r="R62" s="65">
        <f>COUNTIF(R7:AA46,"どちらともいえない")</f>
        <v>6</v>
      </c>
      <c r="S62" s="65"/>
      <c r="T62" s="65"/>
      <c r="U62" s="65"/>
      <c r="V62" s="65"/>
      <c r="W62" s="65"/>
      <c r="X62" s="65"/>
      <c r="Y62" s="65"/>
      <c r="Z62" s="65"/>
      <c r="AA62" s="65"/>
      <c r="AB62" s="65">
        <f>COUNTIF(AB7:AC46,"どちらともいえない")</f>
        <v>0</v>
      </c>
      <c r="AC62" s="65"/>
      <c r="AD62" s="65">
        <f>COUNTIF(AD7:AE46,"どちらともいえない")</f>
        <v>0</v>
      </c>
      <c r="AE62" s="65"/>
    </row>
    <row r="63" spans="2:31" ht="18.95" customHeight="1" x14ac:dyDescent="0.7">
      <c r="B63" s="79"/>
      <c r="C63" s="74"/>
      <c r="D63" s="76" t="s">
        <v>1</v>
      </c>
      <c r="E63" s="77"/>
      <c r="F63" s="67">
        <f>COUNTIF(F7:J46,"いいえ")</f>
        <v>0</v>
      </c>
      <c r="G63" s="65"/>
      <c r="H63" s="65"/>
      <c r="I63" s="65"/>
      <c r="J63" s="65"/>
      <c r="K63" s="65">
        <f>COUNTIF(K7:Q46,"いいえ")</f>
        <v>4</v>
      </c>
      <c r="L63" s="65"/>
      <c r="M63" s="65"/>
      <c r="N63" s="65"/>
      <c r="O63" s="65"/>
      <c r="P63" s="65"/>
      <c r="Q63" s="65"/>
      <c r="R63" s="65">
        <f>COUNTIF(R7:AA46,"いいえ")</f>
        <v>0</v>
      </c>
      <c r="S63" s="65"/>
      <c r="T63" s="65"/>
      <c r="U63" s="65"/>
      <c r="V63" s="65"/>
      <c r="W63" s="65"/>
      <c r="X63" s="65"/>
      <c r="Y63" s="65"/>
      <c r="Z63" s="65"/>
      <c r="AA63" s="65"/>
      <c r="AB63" s="65">
        <f>COUNTIF(AB7:AC46,"いいえ")</f>
        <v>0</v>
      </c>
      <c r="AC63" s="65"/>
      <c r="AD63" s="65">
        <f>COUNTIF(AD7:AE46,"いいえ")</f>
        <v>0</v>
      </c>
      <c r="AE63" s="65"/>
    </row>
    <row r="64" spans="2:31" ht="18.95" customHeight="1" x14ac:dyDescent="0.7">
      <c r="C64" s="74"/>
      <c r="D64" s="76" t="s">
        <v>138</v>
      </c>
      <c r="E64" s="77"/>
      <c r="F64" s="67">
        <f>COUNTIF(F7:J46,"わからない")</f>
        <v>1</v>
      </c>
      <c r="G64" s="65"/>
      <c r="H64" s="65"/>
      <c r="I64" s="65"/>
      <c r="J64" s="65"/>
      <c r="K64" s="65">
        <f>COUNTIF(K7:Q46,"わからない")</f>
        <v>7</v>
      </c>
      <c r="L64" s="65"/>
      <c r="M64" s="65"/>
      <c r="N64" s="65"/>
      <c r="O64" s="65"/>
      <c r="P64" s="65"/>
      <c r="Q64" s="65"/>
      <c r="R64" s="65">
        <f>COUNTIF(R7:AA46,"わからない")</f>
        <v>10</v>
      </c>
      <c r="S64" s="65"/>
      <c r="T64" s="65"/>
      <c r="U64" s="65"/>
      <c r="V64" s="65"/>
      <c r="W64" s="65"/>
      <c r="X64" s="65"/>
      <c r="Y64" s="65"/>
      <c r="Z64" s="65"/>
      <c r="AA64" s="65"/>
      <c r="AB64" s="65">
        <f>COUNTIF(AB7:AC46,"わからない")</f>
        <v>2</v>
      </c>
      <c r="AC64" s="65"/>
      <c r="AD64" s="65">
        <f>COUNTIF(AD7:AE46,"わからない")</f>
        <v>0</v>
      </c>
      <c r="AE64" s="65"/>
    </row>
    <row r="65" spans="3:31" ht="18.95" customHeight="1" x14ac:dyDescent="0.7">
      <c r="C65" s="75"/>
      <c r="D65" s="76" t="s">
        <v>48</v>
      </c>
      <c r="E65" s="77"/>
      <c r="F65" s="67">
        <f>SUM(F61:J64)</f>
        <v>72</v>
      </c>
      <c r="G65" s="65"/>
      <c r="H65" s="65"/>
      <c r="I65" s="65"/>
      <c r="J65" s="65"/>
      <c r="K65" s="65">
        <f>SUM(J61:K64)</f>
        <v>105</v>
      </c>
      <c r="L65" s="65"/>
      <c r="M65" s="65"/>
      <c r="N65" s="65"/>
      <c r="O65" s="65"/>
      <c r="P65" s="65"/>
      <c r="Q65" s="65"/>
      <c r="R65" s="65">
        <f>SUM(R61:AA64)</f>
        <v>150</v>
      </c>
      <c r="S65" s="65"/>
      <c r="T65" s="65"/>
      <c r="U65" s="65"/>
      <c r="V65" s="65"/>
      <c r="W65" s="65"/>
      <c r="X65" s="65"/>
      <c r="Y65" s="65"/>
      <c r="Z65" s="65"/>
      <c r="AA65" s="65"/>
      <c r="AB65" s="65">
        <f>SUM(AB61:AC64)</f>
        <v>30</v>
      </c>
      <c r="AC65" s="65"/>
      <c r="AD65" s="65">
        <f>SUM(AD61:AE64)</f>
        <v>30</v>
      </c>
      <c r="AE65" s="65"/>
    </row>
    <row r="66" spans="3:31" ht="18.95" customHeight="1" x14ac:dyDescent="0.7">
      <c r="F66" s="67"/>
      <c r="G66" s="65"/>
      <c r="H66" s="65"/>
      <c r="I66" s="65"/>
      <c r="J66" s="65"/>
      <c r="K66" s="65"/>
      <c r="L66" s="65"/>
      <c r="M66" s="65"/>
      <c r="N66" s="65"/>
      <c r="O66" s="65"/>
      <c r="P66" s="65"/>
      <c r="Q66" s="65"/>
      <c r="R66" s="65"/>
      <c r="S66" s="65"/>
      <c r="T66" s="65"/>
      <c r="U66" s="65"/>
      <c r="V66" s="65"/>
      <c r="W66" s="65"/>
      <c r="X66" s="65"/>
      <c r="Y66" s="65"/>
      <c r="Z66" s="65"/>
      <c r="AA66" s="65"/>
    </row>
    <row r="67" spans="3:31" ht="18.95" customHeight="1" x14ac:dyDescent="0.7">
      <c r="C67" s="73" t="s">
        <v>50</v>
      </c>
      <c r="D67" s="76" t="s">
        <v>0</v>
      </c>
      <c r="E67" s="77"/>
      <c r="F67" s="66">
        <f>F61/F$65</f>
        <v>0.95833333333333337</v>
      </c>
      <c r="G67" s="62"/>
      <c r="H67" s="62"/>
      <c r="I67" s="62"/>
      <c r="J67" s="62"/>
      <c r="K67" s="62">
        <f>K61/K$65</f>
        <v>0.89523809523809528</v>
      </c>
      <c r="L67" s="62"/>
      <c r="M67" s="62"/>
      <c r="N67" s="62"/>
      <c r="O67" s="62"/>
      <c r="P67" s="62"/>
      <c r="Q67" s="62"/>
      <c r="R67" s="62">
        <f>R61/R$65</f>
        <v>0.89333333333333331</v>
      </c>
      <c r="S67" s="62"/>
      <c r="T67" s="62"/>
      <c r="U67" s="62"/>
      <c r="V67" s="62"/>
      <c r="W67" s="62"/>
      <c r="X67" s="62"/>
      <c r="Y67" s="62"/>
      <c r="Z67" s="62"/>
      <c r="AA67" s="62"/>
      <c r="AB67" s="63">
        <f>AB61/AB$65</f>
        <v>0.93333333333333335</v>
      </c>
      <c r="AC67" s="64"/>
      <c r="AD67" s="63">
        <f>AD61/AD$65</f>
        <v>1</v>
      </c>
      <c r="AE67" s="64"/>
    </row>
    <row r="68" spans="3:31" ht="18.95" customHeight="1" x14ac:dyDescent="0.7">
      <c r="C68" s="74"/>
      <c r="D68" s="76" t="s">
        <v>137</v>
      </c>
      <c r="E68" s="77"/>
      <c r="F68" s="66">
        <f t="shared" ref="F68:F70" si="8">F62/F$65</f>
        <v>2.7777777777777776E-2</v>
      </c>
      <c r="G68" s="62"/>
      <c r="H68" s="62"/>
      <c r="I68" s="62"/>
      <c r="J68" s="62"/>
      <c r="K68" s="62">
        <f>K62/F$65</f>
        <v>0</v>
      </c>
      <c r="L68" s="62"/>
      <c r="M68" s="62"/>
      <c r="N68" s="62"/>
      <c r="O68" s="62"/>
      <c r="P68" s="62"/>
      <c r="Q68" s="62"/>
      <c r="R68" s="62">
        <f>R62/R$65</f>
        <v>0.04</v>
      </c>
      <c r="S68" s="62"/>
      <c r="T68" s="62"/>
      <c r="U68" s="62"/>
      <c r="V68" s="62"/>
      <c r="W68" s="62"/>
      <c r="X68" s="62"/>
      <c r="Y68" s="62"/>
      <c r="Z68" s="62"/>
      <c r="AA68" s="62"/>
      <c r="AB68" s="63">
        <f t="shared" ref="AB68:AD71" si="9">AB62/AB$65</f>
        <v>0</v>
      </c>
      <c r="AC68" s="64"/>
      <c r="AD68" s="63">
        <f t="shared" si="9"/>
        <v>0</v>
      </c>
      <c r="AE68" s="64"/>
    </row>
    <row r="69" spans="3:31" ht="18.95" customHeight="1" x14ac:dyDescent="0.7">
      <c r="C69" s="74"/>
      <c r="D69" s="76" t="s">
        <v>1</v>
      </c>
      <c r="E69" s="77"/>
      <c r="F69" s="66">
        <f t="shared" si="8"/>
        <v>0</v>
      </c>
      <c r="G69" s="62"/>
      <c r="H69" s="62"/>
      <c r="I69" s="62"/>
      <c r="J69" s="62"/>
      <c r="K69" s="62">
        <f>K63/K$65</f>
        <v>3.8095238095238099E-2</v>
      </c>
      <c r="L69" s="62"/>
      <c r="M69" s="62"/>
      <c r="N69" s="62"/>
      <c r="O69" s="62"/>
      <c r="P69" s="62"/>
      <c r="Q69" s="62"/>
      <c r="R69" s="62">
        <f>R63/R$65</f>
        <v>0</v>
      </c>
      <c r="S69" s="62"/>
      <c r="T69" s="62"/>
      <c r="U69" s="62"/>
      <c r="V69" s="62"/>
      <c r="W69" s="62"/>
      <c r="X69" s="62"/>
      <c r="Y69" s="62"/>
      <c r="Z69" s="62"/>
      <c r="AA69" s="62"/>
      <c r="AB69" s="63">
        <f t="shared" si="9"/>
        <v>0</v>
      </c>
      <c r="AC69" s="64"/>
      <c r="AD69" s="63">
        <f t="shared" si="9"/>
        <v>0</v>
      </c>
      <c r="AE69" s="64"/>
    </row>
    <row r="70" spans="3:31" ht="18.95" customHeight="1" x14ac:dyDescent="0.7">
      <c r="C70" s="74"/>
      <c r="D70" s="76" t="s">
        <v>138</v>
      </c>
      <c r="E70" s="77"/>
      <c r="F70" s="66">
        <f t="shared" si="8"/>
        <v>1.3888888888888888E-2</v>
      </c>
      <c r="G70" s="62"/>
      <c r="H70" s="62"/>
      <c r="I70" s="62"/>
      <c r="J70" s="62"/>
      <c r="K70" s="62">
        <f>K64/K$65</f>
        <v>6.6666666666666666E-2</v>
      </c>
      <c r="L70" s="62"/>
      <c r="M70" s="62"/>
      <c r="N70" s="62"/>
      <c r="O70" s="62"/>
      <c r="P70" s="62"/>
      <c r="Q70" s="62"/>
      <c r="R70" s="62">
        <f>R64/R$65</f>
        <v>6.6666666666666666E-2</v>
      </c>
      <c r="S70" s="62"/>
      <c r="T70" s="62"/>
      <c r="U70" s="62"/>
      <c r="V70" s="62"/>
      <c r="W70" s="62"/>
      <c r="X70" s="62"/>
      <c r="Y70" s="62"/>
      <c r="Z70" s="62"/>
      <c r="AA70" s="62"/>
      <c r="AB70" s="63">
        <f t="shared" si="9"/>
        <v>6.6666666666666666E-2</v>
      </c>
      <c r="AC70" s="64"/>
      <c r="AD70" s="63">
        <f t="shared" si="9"/>
        <v>0</v>
      </c>
      <c r="AE70" s="64"/>
    </row>
    <row r="71" spans="3:31" ht="18.95" customHeight="1" x14ac:dyDescent="0.7">
      <c r="C71" s="75"/>
      <c r="D71" s="76" t="s">
        <v>48</v>
      </c>
      <c r="E71" s="77"/>
      <c r="F71" s="66">
        <f>F65/F$65</f>
        <v>1</v>
      </c>
      <c r="G71" s="62"/>
      <c r="H71" s="62"/>
      <c r="I71" s="62"/>
      <c r="J71" s="62"/>
      <c r="K71" s="62">
        <f>K65/K$65</f>
        <v>1</v>
      </c>
      <c r="L71" s="62"/>
      <c r="M71" s="62"/>
      <c r="N71" s="62"/>
      <c r="O71" s="62"/>
      <c r="P71" s="62"/>
      <c r="Q71" s="62"/>
      <c r="R71" s="62">
        <f>R65/R$65</f>
        <v>1</v>
      </c>
      <c r="S71" s="62"/>
      <c r="T71" s="62"/>
      <c r="U71" s="62"/>
      <c r="V71" s="62"/>
      <c r="W71" s="62"/>
      <c r="X71" s="62"/>
      <c r="Y71" s="62"/>
      <c r="Z71" s="62"/>
      <c r="AA71" s="62"/>
      <c r="AB71" s="63">
        <f t="shared" si="9"/>
        <v>1</v>
      </c>
      <c r="AC71" s="64"/>
      <c r="AD71" s="63">
        <f t="shared" si="9"/>
        <v>1</v>
      </c>
      <c r="AE71" s="64"/>
    </row>
  </sheetData>
  <mergeCells count="87">
    <mergeCell ref="D57:E57"/>
    <mergeCell ref="D58:E58"/>
    <mergeCell ref="D2:E2"/>
    <mergeCell ref="D3:E3"/>
    <mergeCell ref="D4:E4"/>
    <mergeCell ref="D55:E55"/>
    <mergeCell ref="D56:E56"/>
    <mergeCell ref="B48:B54"/>
    <mergeCell ref="D48:E48"/>
    <mergeCell ref="D49:E49"/>
    <mergeCell ref="D50:E50"/>
    <mergeCell ref="D52:E52"/>
    <mergeCell ref="D54:E54"/>
    <mergeCell ref="C48:C52"/>
    <mergeCell ref="D51:E51"/>
    <mergeCell ref="C54:C58"/>
    <mergeCell ref="B57:B63"/>
    <mergeCell ref="C61:C65"/>
    <mergeCell ref="D64:E64"/>
    <mergeCell ref="D65:E65"/>
    <mergeCell ref="D61:E61"/>
    <mergeCell ref="D63:E63"/>
    <mergeCell ref="D62:E62"/>
    <mergeCell ref="R62:AA62"/>
    <mergeCell ref="C67:C71"/>
    <mergeCell ref="D67:E67"/>
    <mergeCell ref="D68:E68"/>
    <mergeCell ref="D69:E69"/>
    <mergeCell ref="D70:E70"/>
    <mergeCell ref="D71:E71"/>
    <mergeCell ref="F68:J68"/>
    <mergeCell ref="K68:Q68"/>
    <mergeCell ref="F71:J71"/>
    <mergeCell ref="K71:Q71"/>
    <mergeCell ref="F66:J66"/>
    <mergeCell ref="K66:Q66"/>
    <mergeCell ref="R66:AA66"/>
    <mergeCell ref="F67:J67"/>
    <mergeCell ref="K67:Q67"/>
    <mergeCell ref="F61:J61"/>
    <mergeCell ref="K61:Q61"/>
    <mergeCell ref="R61:AA61"/>
    <mergeCell ref="AB61:AC61"/>
    <mergeCell ref="AD61:AE61"/>
    <mergeCell ref="F60:J60"/>
    <mergeCell ref="K60:Q60"/>
    <mergeCell ref="R60:AA60"/>
    <mergeCell ref="AB60:AC60"/>
    <mergeCell ref="AD60:AE60"/>
    <mergeCell ref="AB67:AC67"/>
    <mergeCell ref="AD67:AE67"/>
    <mergeCell ref="AB62:AC62"/>
    <mergeCell ref="AD62:AE62"/>
    <mergeCell ref="F63:J63"/>
    <mergeCell ref="K63:Q63"/>
    <mergeCell ref="R63:AA63"/>
    <mergeCell ref="AB63:AC63"/>
    <mergeCell ref="AD63:AE63"/>
    <mergeCell ref="F64:J64"/>
    <mergeCell ref="K64:Q64"/>
    <mergeCell ref="R64:AA64"/>
    <mergeCell ref="AB64:AC64"/>
    <mergeCell ref="AD64:AE64"/>
    <mergeCell ref="F62:J62"/>
    <mergeCell ref="K62:Q62"/>
    <mergeCell ref="AD65:AE65"/>
    <mergeCell ref="F70:J70"/>
    <mergeCell ref="K70:Q70"/>
    <mergeCell ref="R70:AA70"/>
    <mergeCell ref="AB70:AC70"/>
    <mergeCell ref="AD70:AE70"/>
    <mergeCell ref="F69:J69"/>
    <mergeCell ref="K69:Q69"/>
    <mergeCell ref="R69:AA69"/>
    <mergeCell ref="AB69:AC69"/>
    <mergeCell ref="AD69:AE69"/>
    <mergeCell ref="R67:AA67"/>
    <mergeCell ref="F65:J65"/>
    <mergeCell ref="K65:Q65"/>
    <mergeCell ref="R65:AA65"/>
    <mergeCell ref="AB65:AC65"/>
    <mergeCell ref="R71:AA71"/>
    <mergeCell ref="AB71:AC71"/>
    <mergeCell ref="AD71:AE71"/>
    <mergeCell ref="R68:AA68"/>
    <mergeCell ref="AB68:AC68"/>
    <mergeCell ref="AD68:AE68"/>
  </mergeCells>
  <phoneticPr fontId="2"/>
  <pageMargins left="0.7" right="0.7" top="0.75" bottom="0.75" header="0.3" footer="0.3"/>
  <pageSetup paperSize="9" scale="2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9EF1305-A077-4D07-886F-1D2C0F53FFF3}">
          <x14:formula1>
            <xm:f>選択リスト!$B$3:$B$6</xm:f>
          </x14:formula1>
          <xm:sqref>F7:AE46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7013D-B8EC-4BD0-A060-2268EE56272A}">
  <sheetPr>
    <pageSetUpPr fitToPage="1"/>
  </sheetPr>
  <dimension ref="B2:D23"/>
  <sheetViews>
    <sheetView topLeftCell="B2" workbookViewId="0">
      <pane xSplit="2" ySplit="1" topLeftCell="D16" activePane="bottomRight" state="frozen"/>
      <selection activeCell="F23" sqref="F23"/>
      <selection pane="topRight" activeCell="F23" sqref="F23"/>
      <selection pane="bottomLeft" activeCell="F23" sqref="F23"/>
      <selection pane="bottomRight" activeCell="F23" sqref="F23"/>
    </sheetView>
  </sheetViews>
  <sheetFormatPr defaultColWidth="8.625" defaultRowHeight="18.95" customHeight="1" x14ac:dyDescent="0.7"/>
  <cols>
    <col min="1" max="1" width="8.625" style="1"/>
    <col min="2" max="2" width="16.375" style="1" bestFit="1" customWidth="1"/>
    <col min="3" max="3" width="8.625" style="1"/>
    <col min="4" max="4" width="151.625" style="21" customWidth="1"/>
    <col min="5" max="16384" width="8.625" style="1"/>
  </cols>
  <sheetData>
    <row r="2" spans="2:4" ht="26.1" customHeight="1" x14ac:dyDescent="0.7">
      <c r="B2" s="58" t="s">
        <v>72</v>
      </c>
      <c r="C2" s="106" t="s">
        <v>70</v>
      </c>
      <c r="D2" s="106"/>
    </row>
    <row r="3" spans="2:4" ht="26.1" customHeight="1" x14ac:dyDescent="0.7">
      <c r="B3" s="107" t="s">
        <v>74</v>
      </c>
      <c r="C3" s="57" t="s">
        <v>52</v>
      </c>
      <c r="D3" s="20" t="s">
        <v>117</v>
      </c>
    </row>
    <row r="4" spans="2:4" ht="26.1" customHeight="1" x14ac:dyDescent="0.7">
      <c r="B4" s="107"/>
      <c r="C4" s="57" t="s">
        <v>53</v>
      </c>
      <c r="D4" s="20" t="s">
        <v>118</v>
      </c>
    </row>
    <row r="5" spans="2:4" ht="26.1" customHeight="1" x14ac:dyDescent="0.7">
      <c r="B5" s="107"/>
      <c r="C5" s="57" t="s">
        <v>54</v>
      </c>
      <c r="D5" s="20" t="s">
        <v>158</v>
      </c>
    </row>
    <row r="6" spans="2:4" ht="26.1" customHeight="1" x14ac:dyDescent="0.7">
      <c r="B6" s="107"/>
      <c r="C6" s="57" t="s">
        <v>55</v>
      </c>
      <c r="D6" s="20" t="s">
        <v>159</v>
      </c>
    </row>
    <row r="7" spans="2:4" ht="26.1" customHeight="1" x14ac:dyDescent="0.7">
      <c r="B7" s="87" t="s">
        <v>113</v>
      </c>
      <c r="C7" s="57" t="s">
        <v>56</v>
      </c>
      <c r="D7" s="20" t="s">
        <v>160</v>
      </c>
    </row>
    <row r="8" spans="2:4" ht="26.1" customHeight="1" x14ac:dyDescent="0.7">
      <c r="B8" s="87"/>
      <c r="C8" s="57" t="s">
        <v>57</v>
      </c>
      <c r="D8" s="20" t="s">
        <v>157</v>
      </c>
    </row>
    <row r="9" spans="2:4" ht="26.1" customHeight="1" x14ac:dyDescent="0.7">
      <c r="B9" s="87"/>
      <c r="C9" s="57" t="s">
        <v>58</v>
      </c>
      <c r="D9" s="20" t="s">
        <v>161</v>
      </c>
    </row>
    <row r="10" spans="2:4" ht="26.1" customHeight="1" x14ac:dyDescent="0.7">
      <c r="B10" s="87"/>
      <c r="C10" s="57" t="s">
        <v>59</v>
      </c>
      <c r="D10" s="20" t="s">
        <v>162</v>
      </c>
    </row>
    <row r="11" spans="2:4" ht="26.1" customHeight="1" x14ac:dyDescent="0.7">
      <c r="B11" s="87"/>
      <c r="C11" s="57" t="s">
        <v>60</v>
      </c>
      <c r="D11" s="20" t="s">
        <v>163</v>
      </c>
    </row>
    <row r="12" spans="2:4" ht="26.1" customHeight="1" x14ac:dyDescent="0.7">
      <c r="B12" s="87" t="s">
        <v>114</v>
      </c>
      <c r="C12" s="57" t="s">
        <v>61</v>
      </c>
      <c r="D12" s="20" t="s">
        <v>164</v>
      </c>
    </row>
    <row r="13" spans="2:4" ht="26.1" customHeight="1" x14ac:dyDescent="0.7">
      <c r="B13" s="87"/>
      <c r="C13" s="57" t="s">
        <v>62</v>
      </c>
      <c r="D13" s="20" t="s">
        <v>165</v>
      </c>
    </row>
    <row r="14" spans="2:4" ht="26.1" customHeight="1" x14ac:dyDescent="0.7">
      <c r="B14" s="87"/>
      <c r="C14" s="57" t="s">
        <v>63</v>
      </c>
      <c r="D14" s="20" t="s">
        <v>166</v>
      </c>
    </row>
    <row r="15" spans="2:4" ht="26.1" customHeight="1" x14ac:dyDescent="0.7">
      <c r="B15" s="87"/>
      <c r="C15" s="57" t="s">
        <v>64</v>
      </c>
      <c r="D15" s="20" t="s">
        <v>167</v>
      </c>
    </row>
    <row r="16" spans="2:4" ht="26.1" customHeight="1" x14ac:dyDescent="0.7">
      <c r="B16" s="87"/>
      <c r="C16" s="57" t="s">
        <v>65</v>
      </c>
      <c r="D16" s="20" t="s">
        <v>168</v>
      </c>
    </row>
    <row r="17" spans="2:4" ht="26.1" customHeight="1" x14ac:dyDescent="0.7">
      <c r="B17" s="87"/>
      <c r="C17" s="57" t="s">
        <v>66</v>
      </c>
      <c r="D17" s="56" t="s">
        <v>169</v>
      </c>
    </row>
    <row r="18" spans="2:4" ht="26.1" customHeight="1" x14ac:dyDescent="0.7">
      <c r="B18" s="87"/>
      <c r="C18" s="57" t="s">
        <v>67</v>
      </c>
      <c r="D18" s="20" t="s">
        <v>170</v>
      </c>
    </row>
    <row r="19" spans="2:4" ht="26.1" customHeight="1" x14ac:dyDescent="0.7">
      <c r="B19" s="87"/>
      <c r="C19" s="57" t="s">
        <v>68</v>
      </c>
      <c r="D19" s="20" t="s">
        <v>171</v>
      </c>
    </row>
    <row r="20" spans="2:4" ht="26.1" customHeight="1" x14ac:dyDescent="0.7">
      <c r="B20" s="87" t="s">
        <v>76</v>
      </c>
      <c r="C20" s="57" t="s">
        <v>69</v>
      </c>
      <c r="D20" s="20" t="s">
        <v>172</v>
      </c>
    </row>
    <row r="21" spans="2:4" ht="26.1" customHeight="1" x14ac:dyDescent="0.7">
      <c r="B21" s="87"/>
      <c r="C21" s="57" t="s">
        <v>107</v>
      </c>
      <c r="D21" s="20" t="s">
        <v>173</v>
      </c>
    </row>
    <row r="22" spans="2:4" ht="26.1" customHeight="1" x14ac:dyDescent="0.7">
      <c r="B22" s="87" t="s">
        <v>176</v>
      </c>
      <c r="C22" s="57" t="s">
        <v>82</v>
      </c>
      <c r="D22" s="20" t="s">
        <v>174</v>
      </c>
    </row>
    <row r="23" spans="2:4" ht="26.1" customHeight="1" x14ac:dyDescent="0.7">
      <c r="B23" s="87"/>
      <c r="C23" s="57" t="s">
        <v>83</v>
      </c>
      <c r="D23" s="20" t="s">
        <v>175</v>
      </c>
    </row>
  </sheetData>
  <mergeCells count="6">
    <mergeCell ref="B22:B23"/>
    <mergeCell ref="C2:D2"/>
    <mergeCell ref="B3:B6"/>
    <mergeCell ref="B7:B11"/>
    <mergeCell ref="B12:B19"/>
    <mergeCell ref="B20:B21"/>
  </mergeCells>
  <phoneticPr fontId="2"/>
  <pageMargins left="0.7" right="0.7" top="0.75" bottom="0.75" header="0.3" footer="0.3"/>
  <pageSetup paperSize="9" scale="4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6"/>
  <sheetViews>
    <sheetView workbookViewId="0">
      <selection activeCell="F23" sqref="F23"/>
    </sheetView>
  </sheetViews>
  <sheetFormatPr defaultColWidth="8.625" defaultRowHeight="18.95" customHeight="1" x14ac:dyDescent="0.7"/>
  <cols>
    <col min="1" max="1" width="8.625" style="1"/>
    <col min="2" max="2" width="18.375" style="1" bestFit="1" customWidth="1"/>
    <col min="3" max="16384" width="8.625" style="1"/>
  </cols>
  <sheetData>
    <row r="2" spans="2:2" ht="18.95" customHeight="1" x14ac:dyDescent="0.7">
      <c r="B2" s="2" t="s">
        <v>2</v>
      </c>
    </row>
    <row r="3" spans="2:2" ht="18.95" customHeight="1" x14ac:dyDescent="0.7">
      <c r="B3" s="3" t="s">
        <v>0</v>
      </c>
    </row>
    <row r="4" spans="2:2" ht="18.95" customHeight="1" x14ac:dyDescent="0.7">
      <c r="B4" s="3" t="s">
        <v>137</v>
      </c>
    </row>
    <row r="5" spans="2:2" ht="18.95" customHeight="1" x14ac:dyDescent="0.7">
      <c r="B5" s="3" t="s">
        <v>1</v>
      </c>
    </row>
    <row r="6" spans="2:2" ht="18.95" customHeight="1" x14ac:dyDescent="0.7">
      <c r="B6" s="3" t="s">
        <v>138</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FE753-3611-4D93-86DE-5B69C7468230}">
  <sheetPr>
    <pageSetUpPr fitToPage="1"/>
  </sheetPr>
  <dimension ref="B2:M38"/>
  <sheetViews>
    <sheetView topLeftCell="B37" zoomScale="110" zoomScaleNormal="110" workbookViewId="0">
      <selection activeCell="D9" sqref="D9"/>
    </sheetView>
  </sheetViews>
  <sheetFormatPr defaultColWidth="8.625" defaultRowHeight="18.95" customHeight="1" outlineLevelCol="1" x14ac:dyDescent="0.7"/>
  <cols>
    <col min="1" max="1" width="8.625" style="1"/>
    <col min="2" max="2" width="7.75" style="1" customWidth="1"/>
    <col min="3" max="3" width="8.625" style="4" customWidth="1" outlineLevel="1"/>
    <col min="4" max="4" width="40.125" style="21" customWidth="1"/>
    <col min="5" max="8" width="10.5" style="1" customWidth="1"/>
    <col min="9" max="9" width="6.75" style="1" customWidth="1"/>
    <col min="10" max="13" width="10.5" style="1" customWidth="1"/>
    <col min="14" max="16384" width="8.625" style="1"/>
  </cols>
  <sheetData>
    <row r="2" spans="2:13" ht="18.95" customHeight="1" x14ac:dyDescent="0.7">
      <c r="B2" s="88" t="s">
        <v>72</v>
      </c>
      <c r="C2" s="90" t="s">
        <v>70</v>
      </c>
      <c r="D2" s="90"/>
      <c r="E2" s="76" t="s">
        <v>79</v>
      </c>
      <c r="F2" s="86"/>
      <c r="G2" s="86"/>
      <c r="H2" s="86"/>
      <c r="I2" s="77"/>
      <c r="J2" s="87" t="s">
        <v>80</v>
      </c>
      <c r="K2" s="87"/>
      <c r="L2" s="87"/>
      <c r="M2" s="87"/>
    </row>
    <row r="3" spans="2:13" ht="32.1" customHeight="1" x14ac:dyDescent="0.7">
      <c r="B3" s="89"/>
      <c r="C3" s="91"/>
      <c r="D3" s="91"/>
      <c r="E3" s="26" t="s">
        <v>77</v>
      </c>
      <c r="F3" s="44" t="s">
        <v>137</v>
      </c>
      <c r="G3" s="27" t="s">
        <v>78</v>
      </c>
      <c r="H3" s="29" t="s">
        <v>140</v>
      </c>
      <c r="I3" s="28" t="s">
        <v>48</v>
      </c>
      <c r="J3" s="26" t="s">
        <v>77</v>
      </c>
      <c r="K3" s="48" t="s">
        <v>137</v>
      </c>
      <c r="L3" s="47" t="s">
        <v>78</v>
      </c>
      <c r="M3" s="28" t="s">
        <v>140</v>
      </c>
    </row>
    <row r="4" spans="2:13" ht="36" customHeight="1" x14ac:dyDescent="0.7">
      <c r="B4" s="92" t="s">
        <v>74</v>
      </c>
      <c r="C4" s="40" t="s">
        <v>52</v>
      </c>
      <c r="D4" s="30" t="str">
        <f>'アンケート チェック項目'!D3</f>
        <v>子どもの活動等のスペースが十分に確保されているか</v>
      </c>
      <c r="E4" s="31">
        <f>【ここね】集計シート!F$48</f>
        <v>14</v>
      </c>
      <c r="F4" s="45">
        <f>【ここね】集計シート!F$49</f>
        <v>0</v>
      </c>
      <c r="G4" s="32">
        <f>【ここね】集計シート!F$50</f>
        <v>0</v>
      </c>
      <c r="H4" s="33">
        <f>【ここね】集計シート!F$51</f>
        <v>0</v>
      </c>
      <c r="I4" s="52">
        <f>【ここね】集計シート!F$52</f>
        <v>14</v>
      </c>
      <c r="J4" s="34">
        <f>【ここね】集計シート!F$54</f>
        <v>1</v>
      </c>
      <c r="K4" s="50">
        <f>【ここね】集計シート!F$55</f>
        <v>0</v>
      </c>
      <c r="L4" s="42">
        <f>【ここね】集計シート!F$56</f>
        <v>0</v>
      </c>
      <c r="M4" s="35">
        <f>【ここね】集計シート!F$57</f>
        <v>0</v>
      </c>
    </row>
    <row r="5" spans="2:13" ht="36" customHeight="1" x14ac:dyDescent="0.7">
      <c r="B5" s="93"/>
      <c r="C5" s="40" t="s">
        <v>53</v>
      </c>
      <c r="D5" s="30" t="str">
        <f>'アンケート チェック項目'!D4</f>
        <v>職員の配置数や専門性は適切であるか</v>
      </c>
      <c r="E5" s="31">
        <f>【ここね】集計シート!G$48</f>
        <v>13</v>
      </c>
      <c r="F5" s="45">
        <f>【ここね】集計シート!G$49</f>
        <v>1</v>
      </c>
      <c r="G5" s="32">
        <f>【ここね】集計シート!G$50</f>
        <v>0</v>
      </c>
      <c r="H5" s="33">
        <f>【ここね】集計シート!G$51</f>
        <v>0</v>
      </c>
      <c r="I5" s="52">
        <f>【ここね】集計シート!G$52</f>
        <v>14</v>
      </c>
      <c r="J5" s="34">
        <f>【ここね】集計シート!G$54</f>
        <v>0.9285714285714286</v>
      </c>
      <c r="K5" s="50">
        <f>【ここね】集計シート!G$55</f>
        <v>7.1428571428571425E-2</v>
      </c>
      <c r="L5" s="42">
        <f>【ここね】集計シート!G$56</f>
        <v>0</v>
      </c>
      <c r="M5" s="35">
        <f>【ここね】集計シート!G$57</f>
        <v>0</v>
      </c>
    </row>
    <row r="6" spans="2:13" ht="59.25" customHeight="1" x14ac:dyDescent="0.7">
      <c r="B6" s="93"/>
      <c r="C6" s="40" t="s">
        <v>54</v>
      </c>
      <c r="D6" s="30" t="str">
        <f>'アンケート チェック項目'!D5</f>
        <v>生活空間は、本人にわかりやすい構造化された環境になっているか。また、障害の特性に応じ、事業所の設備等は、バリアフリー化や情報伝達等への配慮が適切になされているか</v>
      </c>
      <c r="E6" s="31">
        <f>【ここね】集計シート!H$48</f>
        <v>13</v>
      </c>
      <c r="F6" s="45">
        <f>【ここね】集計シート!H$49</f>
        <v>0</v>
      </c>
      <c r="G6" s="32">
        <f>【ここね】集計シート!H$50</f>
        <v>0</v>
      </c>
      <c r="H6" s="33">
        <f>【ここね】集計シート!H$51</f>
        <v>1</v>
      </c>
      <c r="I6" s="52">
        <f>【ここね】集計シート!H$52</f>
        <v>14</v>
      </c>
      <c r="J6" s="34">
        <f>【ここね】集計シート!H$54</f>
        <v>0.9285714285714286</v>
      </c>
      <c r="K6" s="50">
        <f>【ここね】集計シート!H$55</f>
        <v>0</v>
      </c>
      <c r="L6" s="42">
        <f>【ここね】集計シート!H$56</f>
        <v>0</v>
      </c>
      <c r="M6" s="35">
        <f>【ここね】集計シート!H$57</f>
        <v>7.1428571428571425E-2</v>
      </c>
    </row>
    <row r="7" spans="2:13" ht="45.95" customHeight="1" x14ac:dyDescent="0.7">
      <c r="B7" s="93"/>
      <c r="C7" s="40" t="s">
        <v>55</v>
      </c>
      <c r="D7" s="30" t="str">
        <f>'アンケート チェック項目'!D6</f>
        <v>生活空間は、清潔で、心地よく過ごせる環境になっているか。また、子ども達の活動に合わせた空間となっているか</v>
      </c>
      <c r="E7" s="31">
        <f>【ここね】集計シート!I$48</f>
        <v>15</v>
      </c>
      <c r="F7" s="45">
        <f>【ここね】集計シート!I$49</f>
        <v>0</v>
      </c>
      <c r="G7" s="32">
        <f>【ここね】集計シート!I$50</f>
        <v>0</v>
      </c>
      <c r="H7" s="33">
        <f>【ここね】集計シート!I$51</f>
        <v>0</v>
      </c>
      <c r="I7" s="52">
        <f>【ここね】集計シート!I$52</f>
        <v>15</v>
      </c>
      <c r="J7" s="34">
        <f>【ここね】集計シート!I$54</f>
        <v>1</v>
      </c>
      <c r="K7" s="50">
        <f>【ここね】集計シート!I$55</f>
        <v>0</v>
      </c>
      <c r="L7" s="42">
        <f>【ここね】集計シート!I$56</f>
        <v>0</v>
      </c>
      <c r="M7" s="35">
        <f>【ここね】集計シート!I$57</f>
        <v>0</v>
      </c>
    </row>
    <row r="8" spans="2:13" ht="45.95" customHeight="1" x14ac:dyDescent="0.7">
      <c r="B8" s="93"/>
      <c r="C8" s="40" t="s">
        <v>56</v>
      </c>
      <c r="D8" s="30" t="str">
        <f>'アンケート チェック項目'!D7</f>
        <v>事業所の支援の質は適正であるか</v>
      </c>
      <c r="E8" s="31">
        <f>【ここね】集計シート!J$48</f>
        <v>14</v>
      </c>
      <c r="F8" s="45">
        <f>【ここね】集計シート!J$49</f>
        <v>1</v>
      </c>
      <c r="G8" s="32">
        <f>【ここね】集計シート!J$50</f>
        <v>0</v>
      </c>
      <c r="H8" s="33">
        <f>【ここね】集計シート!J$51</f>
        <v>0</v>
      </c>
      <c r="I8" s="52">
        <f>【ここね】集計シート!J$52</f>
        <v>15</v>
      </c>
      <c r="J8" s="34">
        <f>【ここね】集計シート!J$54</f>
        <v>0.93333333333333335</v>
      </c>
      <c r="K8" s="50">
        <f>【ここね】集計シート!J$55</f>
        <v>6.6666666666666666E-2</v>
      </c>
      <c r="L8" s="42">
        <f>【ここね】集計シート!J$56</f>
        <v>0</v>
      </c>
      <c r="M8" s="35">
        <f>【ここね】集計シート!J$57</f>
        <v>0</v>
      </c>
    </row>
    <row r="9" spans="2:13" ht="95.25" customHeight="1" x14ac:dyDescent="0.7">
      <c r="B9" s="94" t="s">
        <v>113</v>
      </c>
      <c r="C9" s="40" t="s">
        <v>57</v>
      </c>
      <c r="D9" s="30" t="str">
        <f>'アンケート チェック項目'!D8</f>
        <v>子どもと保護者のニーズや課題が客観的に分析された上で、児童発達支援計画が作成されているか</v>
      </c>
      <c r="E9" s="31">
        <f>【ここね】集計シート!K$48</f>
        <v>15</v>
      </c>
      <c r="F9" s="45">
        <f>【ここね】集計シート!K$49</f>
        <v>0</v>
      </c>
      <c r="G9" s="32">
        <f>【ここね】集計シート!K$50</f>
        <v>0</v>
      </c>
      <c r="H9" s="33">
        <f>【ここね】集計シート!K$51</f>
        <v>0</v>
      </c>
      <c r="I9" s="52">
        <f>【ここね】集計シート!K$52</f>
        <v>15</v>
      </c>
      <c r="J9" s="34">
        <f>【ここね】集計シート!K$54</f>
        <v>1</v>
      </c>
      <c r="K9" s="50">
        <f>【ここね】集計シート!K$55</f>
        <v>0</v>
      </c>
      <c r="L9" s="42">
        <f>【ここね】集計シート!K$56</f>
        <v>0</v>
      </c>
      <c r="M9" s="35">
        <f>【ここね】集計シート!K$57</f>
        <v>0</v>
      </c>
    </row>
    <row r="10" spans="2:13" ht="39.75" customHeight="1" x14ac:dyDescent="0.7">
      <c r="B10" s="82"/>
      <c r="C10" s="40" t="s">
        <v>58</v>
      </c>
      <c r="D10" s="30" t="str">
        <f>'アンケート チェック項目'!D9</f>
        <v>児童発達支援計画に基づき、支援が実施されているか</v>
      </c>
      <c r="E10" s="31">
        <f>【ここね】集計シート!L$48</f>
        <v>15</v>
      </c>
      <c r="F10" s="45">
        <f>【ここね】集計シート!L$49</f>
        <v>0</v>
      </c>
      <c r="G10" s="32">
        <f>【ここね】集計シート!L$50</f>
        <v>0</v>
      </c>
      <c r="H10" s="33">
        <f>【ここね】集計シート!L$51</f>
        <v>0</v>
      </c>
      <c r="I10" s="52">
        <f>【ここね】集計シート!L$52</f>
        <v>15</v>
      </c>
      <c r="J10" s="34">
        <f>【ここね】集計シート!L$54</f>
        <v>1</v>
      </c>
      <c r="K10" s="50">
        <f>【ここね】集計シート!L$55</f>
        <v>0</v>
      </c>
      <c r="L10" s="42">
        <f>【ここね】集計シート!L$56</f>
        <v>0</v>
      </c>
      <c r="M10" s="35">
        <f>【ここね】集計シート!L$57</f>
        <v>0</v>
      </c>
    </row>
    <row r="11" spans="2:13" ht="36" customHeight="1" x14ac:dyDescent="0.7">
      <c r="B11" s="82"/>
      <c r="C11" s="40" t="s">
        <v>59</v>
      </c>
      <c r="D11" s="30" t="str">
        <f>'アンケート チェック項目'!D10</f>
        <v>児童発達支援計画に記載された目標が達成されているか</v>
      </c>
      <c r="E11" s="31">
        <f>【ここね】集計シート!M$48</f>
        <v>15</v>
      </c>
      <c r="F11" s="45">
        <f>【ここね】集計シート!M$49</f>
        <v>0</v>
      </c>
      <c r="G11" s="32">
        <f>【ここね】集計シート!M$50</f>
        <v>0</v>
      </c>
      <c r="H11" s="33">
        <f>【ここね】集計シート!M$51</f>
        <v>0</v>
      </c>
      <c r="I11" s="52">
        <f>【ここね】集計シート!M$52</f>
        <v>15</v>
      </c>
      <c r="J11" s="34">
        <f>【ここね】集計シート!M$54</f>
        <v>1</v>
      </c>
      <c r="K11" s="50">
        <f>【ここね】集計シート!M$55</f>
        <v>0</v>
      </c>
      <c r="L11" s="42">
        <f>【ここね】集計シート!M$56</f>
        <v>0</v>
      </c>
      <c r="M11" s="35">
        <f>【ここね】集計シート!M$57</f>
        <v>0</v>
      </c>
    </row>
    <row r="12" spans="2:13" ht="39" customHeight="1" x14ac:dyDescent="0.7">
      <c r="B12" s="82"/>
      <c r="C12" s="40" t="s">
        <v>60</v>
      </c>
      <c r="D12" s="30" t="str">
        <f>'アンケート チェック項目'!D11</f>
        <v>児童発達支援計画には、児童発達支援ガイドラインの「児童発達支援の提供すべき支援」の「発達支援（本人支援及び移行支援）」、「家族支援」、「地域支援」で示す支援内容から子どもの支援に必要な項目が適切に選択され、その上で、具体的な支援内容が設定されているか</v>
      </c>
      <c r="E12" s="31">
        <f>【ここね】集計シート!N$48</f>
        <v>13</v>
      </c>
      <c r="F12" s="45">
        <f>【ここね】集計シート!N$49</f>
        <v>0</v>
      </c>
      <c r="G12" s="32">
        <f>【ここね】集計シート!N$50</f>
        <v>0</v>
      </c>
      <c r="H12" s="33">
        <f>【ここね】集計シート!N$51</f>
        <v>2</v>
      </c>
      <c r="I12" s="52">
        <f>【ここね】集計シート!N$52</f>
        <v>15</v>
      </c>
      <c r="J12" s="34">
        <f>【ここね】集計シート!N$54</f>
        <v>0.8666666666666667</v>
      </c>
      <c r="K12" s="50">
        <f>【ここね】集計シート!N$55</f>
        <v>0</v>
      </c>
      <c r="L12" s="42">
        <f>【ここね】集計シート!N$56</f>
        <v>0</v>
      </c>
      <c r="M12" s="35">
        <f>【ここね】集計シート!N$57</f>
        <v>0.13333333333333333</v>
      </c>
    </row>
    <row r="13" spans="2:13" ht="45.95" customHeight="1" x14ac:dyDescent="0.7">
      <c r="B13" s="82"/>
      <c r="C13" s="40" t="s">
        <v>61</v>
      </c>
      <c r="D13" s="30" t="str">
        <f>'アンケート チェック項目'!D12</f>
        <v>児童発達支援計画に沿った支援が行われているか</v>
      </c>
      <c r="E13" s="31">
        <f>【ここね】集計シート!O$48</f>
        <v>15</v>
      </c>
      <c r="F13" s="45">
        <f>【ここね】集計シート!O$49</f>
        <v>0</v>
      </c>
      <c r="G13" s="32">
        <f>【ここね】集計シート!O$50</f>
        <v>0</v>
      </c>
      <c r="H13" s="33">
        <f>【ここね】集計シート!O$51</f>
        <v>0</v>
      </c>
      <c r="I13" s="52">
        <f>【ここね】集計シート!O$52</f>
        <v>15</v>
      </c>
      <c r="J13" s="34">
        <f>【ここね】集計シート!O$54</f>
        <v>1</v>
      </c>
      <c r="K13" s="50">
        <f>【ここね】集計シート!O$55</f>
        <v>0</v>
      </c>
      <c r="L13" s="42">
        <f>【ここね】集計シート!O$56</f>
        <v>0</v>
      </c>
      <c r="M13" s="35">
        <f>【ここね】集計シート!O$57</f>
        <v>0</v>
      </c>
    </row>
    <row r="14" spans="2:13" ht="69" customHeight="1" x14ac:dyDescent="0.7">
      <c r="B14" s="82"/>
      <c r="C14" s="40" t="s">
        <v>62</v>
      </c>
      <c r="D14" s="30" t="str">
        <f>'アンケート チェック項目'!D13</f>
        <v>活動プログラムが固定化しないよう工夫されているか</v>
      </c>
      <c r="E14" s="31">
        <f>【ここね】集計シート!P$48</f>
        <v>15</v>
      </c>
      <c r="F14" s="45">
        <f>【ここね】集計シート!P$49</f>
        <v>0</v>
      </c>
      <c r="G14" s="32">
        <f>【ここね】集計シート!P$50</f>
        <v>0</v>
      </c>
      <c r="H14" s="33">
        <f>【ここね】集計シート!P$51</f>
        <v>0</v>
      </c>
      <c r="I14" s="52">
        <f>【ここね】集計シート!P$52</f>
        <v>15</v>
      </c>
      <c r="J14" s="34">
        <f>【ここね】集計シート!P$54</f>
        <v>1</v>
      </c>
      <c r="K14" s="50">
        <f>【ここね】集計シート!P$55</f>
        <v>0</v>
      </c>
      <c r="L14" s="42">
        <f>【ここね】集計シート!P$56</f>
        <v>0</v>
      </c>
      <c r="M14" s="35">
        <f>【ここね】集計シート!P$57</f>
        <v>0</v>
      </c>
    </row>
    <row r="15" spans="2:13" ht="37.5" customHeight="1" x14ac:dyDescent="0.7">
      <c r="B15" s="83"/>
      <c r="C15" s="40" t="s">
        <v>63</v>
      </c>
      <c r="D15" s="30" t="str">
        <f>'アンケート チェック項目'!D14</f>
        <v>保育所や認定こども園、幼稚園等との交流や、障害のない子どもと活動する機会があるか</v>
      </c>
      <c r="E15" s="31">
        <f>【ここね】集計シート!Q$48</f>
        <v>6</v>
      </c>
      <c r="F15" s="45">
        <f>【ここね】集計シート!Q$49</f>
        <v>0</v>
      </c>
      <c r="G15" s="32">
        <f>【ここね】集計シート!Q$50</f>
        <v>4</v>
      </c>
      <c r="H15" s="33">
        <f>【ここね】集計シート!Q$51</f>
        <v>5</v>
      </c>
      <c r="I15" s="52">
        <f>【ここね】集計シート!Q$52</f>
        <v>15</v>
      </c>
      <c r="J15" s="34">
        <f>【ここね】集計シート!Q$54</f>
        <v>0.4</v>
      </c>
      <c r="K15" s="50">
        <f>【ここね】集計シート!Q$55</f>
        <v>0</v>
      </c>
      <c r="L15" s="42">
        <f>【ここね】集計シート!Q$56</f>
        <v>0.26666666666666666</v>
      </c>
      <c r="M15" s="35">
        <f>【ここね】集計シート!Q$57</f>
        <v>0.33333333333333331</v>
      </c>
    </row>
    <row r="16" spans="2:13" ht="48.75" customHeight="1" x14ac:dyDescent="0.7">
      <c r="B16" s="94" t="s">
        <v>114</v>
      </c>
      <c r="C16" s="40" t="s">
        <v>64</v>
      </c>
      <c r="D16" s="30" t="str">
        <f>'アンケート チェック項目'!D15</f>
        <v>運営規定、利用者負担等について丁寧な説明がなされたか</v>
      </c>
      <c r="E16" s="31">
        <f>【ここね】集計シート!R$48</f>
        <v>15</v>
      </c>
      <c r="F16" s="45">
        <f>【ここね】集計シート!R$49</f>
        <v>0</v>
      </c>
      <c r="G16" s="32">
        <f>【ここね】集計シート!R$50</f>
        <v>0</v>
      </c>
      <c r="H16" s="33">
        <f>【ここね】集計シート!R$51</f>
        <v>0</v>
      </c>
      <c r="I16" s="52">
        <f>【ここね】集計シート!R$52</f>
        <v>15</v>
      </c>
      <c r="J16" s="34">
        <f>【ここね】集計シート!R$54</f>
        <v>1</v>
      </c>
      <c r="K16" s="50">
        <f>【ここね】集計シート!R$55</f>
        <v>0</v>
      </c>
      <c r="L16" s="42">
        <f>【ここね】集計シート!R$56</f>
        <v>0</v>
      </c>
      <c r="M16" s="35">
        <f>【ここね】集計シート!R$57</f>
        <v>0</v>
      </c>
    </row>
    <row r="17" spans="2:13" ht="36" customHeight="1" x14ac:dyDescent="0.7">
      <c r="B17" s="82"/>
      <c r="C17" s="40" t="s">
        <v>65</v>
      </c>
      <c r="D17" s="30" t="str">
        <f>'アンケート チェック項目'!D16</f>
        <v>児童発達支援ガイドラインの「児童発達支援の提供すべき支援」のねらい及び支援内容と、これに基づき作成された「児童発達支援計画」を示しながら、支援内容の説明がなされたか</v>
      </c>
      <c r="E17" s="31">
        <f>【ここね】集計シート!S$48</f>
        <v>14</v>
      </c>
      <c r="F17" s="45">
        <f>【ここね】集計シート!S$49</f>
        <v>0</v>
      </c>
      <c r="G17" s="32">
        <f>【ここね】集計シート!S$50</f>
        <v>0</v>
      </c>
      <c r="H17" s="33">
        <f>【ここね】集計シート!S$51</f>
        <v>1</v>
      </c>
      <c r="I17" s="52">
        <f>【ここね】集計シート!S$52</f>
        <v>15</v>
      </c>
      <c r="J17" s="34">
        <f>【ここね】集計シート!S$54</f>
        <v>0.93333333333333335</v>
      </c>
      <c r="K17" s="50">
        <f>【ここね】集計シート!S$55</f>
        <v>0</v>
      </c>
      <c r="L17" s="42">
        <f>【ここね】集計シート!S$56</f>
        <v>0</v>
      </c>
      <c r="M17" s="35">
        <f>【ここね】集計シート!S$57</f>
        <v>6.6666666666666666E-2</v>
      </c>
    </row>
    <row r="18" spans="2:13" ht="42.75" customHeight="1" x14ac:dyDescent="0.7">
      <c r="B18" s="82"/>
      <c r="C18" s="40" t="s">
        <v>66</v>
      </c>
      <c r="D18" s="30" t="str">
        <f>'アンケート チェック項目'!D17</f>
        <v>保護者に対して家族支援プログラム（ペアレントトレーニング等）が行われているか</v>
      </c>
      <c r="E18" s="31">
        <f>【ここね】集計シート!T$48</f>
        <v>10</v>
      </c>
      <c r="F18" s="45">
        <f>【ここね】集計シート!T$49</f>
        <v>1</v>
      </c>
      <c r="G18" s="32">
        <f>【ここね】集計シート!T$50</f>
        <v>0</v>
      </c>
      <c r="H18" s="33">
        <f>【ここね】集計シート!T$51</f>
        <v>4</v>
      </c>
      <c r="I18" s="52">
        <f>【ここね】集計シート!F$52</f>
        <v>14</v>
      </c>
      <c r="J18" s="34">
        <f>【ここね】集計シート!T$54</f>
        <v>0.66666666666666663</v>
      </c>
      <c r="K18" s="50">
        <f>【ここね】集計シート!T$55</f>
        <v>6.6666666666666666E-2</v>
      </c>
      <c r="L18" s="42">
        <f>【ここね】集計シート!T$56</f>
        <v>0</v>
      </c>
      <c r="M18" s="35">
        <f>【ここね】集計シート!T$57</f>
        <v>0.26666666666666666</v>
      </c>
    </row>
    <row r="19" spans="2:13" ht="67.5" customHeight="1" x14ac:dyDescent="0.7">
      <c r="B19" s="82"/>
      <c r="C19" s="40" t="s">
        <v>67</v>
      </c>
      <c r="D19" s="30" t="str">
        <f>'アンケート チェック項目'!D18</f>
        <v>日頃から子どもの状況を保護者と伝え合い、子どもの健康や発達の状況、課題について共有理解ができているか</v>
      </c>
      <c r="E19" s="31">
        <f>【ここね】集計シート!U$48</f>
        <v>15</v>
      </c>
      <c r="F19" s="45">
        <f>【ここね】集計シート!U$49</f>
        <v>0</v>
      </c>
      <c r="G19" s="32">
        <f>【ここね】集計シート!U$50</f>
        <v>0</v>
      </c>
      <c r="H19" s="33">
        <f>【ここね】集計シート!U$51</f>
        <v>0</v>
      </c>
      <c r="I19" s="52">
        <f>【ここね】集計シート!U$52</f>
        <v>15</v>
      </c>
      <c r="J19" s="34">
        <f>【ここね】集計シート!U$54</f>
        <v>1</v>
      </c>
      <c r="K19" s="50">
        <f>【ここね】集計シート!U$55</f>
        <v>0</v>
      </c>
      <c r="L19" s="42">
        <f>【ここね】集計シート!U$56</f>
        <v>0</v>
      </c>
      <c r="M19" s="35">
        <f>【ここね】集計シート!U$57</f>
        <v>0</v>
      </c>
    </row>
    <row r="20" spans="2:13" ht="39" customHeight="1" x14ac:dyDescent="0.7">
      <c r="B20" s="82"/>
      <c r="C20" s="40" t="s">
        <v>68</v>
      </c>
      <c r="D20" s="30" t="str">
        <f>'アンケート チェック項目'!D19</f>
        <v>定期的に、保護者に対して面談や、育児に関する助言等の支援が行われているか</v>
      </c>
      <c r="E20" s="31">
        <f>【ここね】集計シート!V$48</f>
        <v>14</v>
      </c>
      <c r="F20" s="45">
        <f>【ここね】集計シート!V$49</f>
        <v>0</v>
      </c>
      <c r="G20" s="32">
        <f>【ここね】集計シート!V$50</f>
        <v>0</v>
      </c>
      <c r="H20" s="33">
        <f>【ここね】集計シート!V$51</f>
        <v>1</v>
      </c>
      <c r="I20" s="52">
        <f>【ここね】集計シート!V$52</f>
        <v>15</v>
      </c>
      <c r="J20" s="34">
        <f>【ここね】集計シート!V$54</f>
        <v>0.93333333333333335</v>
      </c>
      <c r="K20" s="50">
        <f>【ここね】集計シート!V$55</f>
        <v>0</v>
      </c>
      <c r="L20" s="42">
        <f>【ここね】集計シート!V$56</f>
        <v>0</v>
      </c>
      <c r="M20" s="35">
        <f>【ここね】集計シート!V$57</f>
        <v>6.6666666666666666E-2</v>
      </c>
    </row>
    <row r="21" spans="2:13" ht="57.75" customHeight="1" x14ac:dyDescent="0.7">
      <c r="B21" s="82"/>
      <c r="C21" s="40" t="s">
        <v>69</v>
      </c>
      <c r="D21" s="30" t="str">
        <f>'アンケート チェック項目'!D20</f>
        <v>父母の会の活動の支援や、保護者会等の開催等により保護者同士の連携が支援されているか</v>
      </c>
      <c r="E21" s="31">
        <f>【ここね】集計シート!W$48</f>
        <v>8</v>
      </c>
      <c r="F21" s="45">
        <f>【ここね】集計シート!W$49</f>
        <v>4</v>
      </c>
      <c r="G21" s="32">
        <f>【ここね】集計シート!W$50</f>
        <v>0</v>
      </c>
      <c r="H21" s="33">
        <f>【ここね】集計シート!W$51</f>
        <v>3</v>
      </c>
      <c r="I21" s="52">
        <f>【ここね】集計シート!W$52</f>
        <v>15</v>
      </c>
      <c r="J21" s="34">
        <f>【ここね】集計シート!W$54</f>
        <v>0.53333333333333333</v>
      </c>
      <c r="K21" s="50">
        <f>【ここね】集計シート!W$55</f>
        <v>0.26666666666666666</v>
      </c>
      <c r="L21" s="42">
        <f>【ここね】集計シート!W$56</f>
        <v>0</v>
      </c>
      <c r="M21" s="35">
        <f>【ここね】集計シート!W$57</f>
        <v>0.2</v>
      </c>
    </row>
    <row r="22" spans="2:13" ht="36" customHeight="1" x14ac:dyDescent="0.7">
      <c r="B22" s="82"/>
      <c r="C22" s="40" t="s">
        <v>107</v>
      </c>
      <c r="D22" s="30" t="str">
        <f>'アンケート チェック項目'!D21</f>
        <v>子どもや保護者からの相談や申し入れについて、対応の体制が整備されているとともに、子どもや保護者に周知・説明され、相談や申し入れをした際に迅速かつ適切に対応されているか</v>
      </c>
      <c r="E22" s="31">
        <f>【ここね】集計シート!X$48</f>
        <v>14</v>
      </c>
      <c r="F22" s="45">
        <f>【ここね】集計シート!X$49</f>
        <v>0</v>
      </c>
      <c r="G22" s="32">
        <f>【ここね】集計シート!X$50</f>
        <v>0</v>
      </c>
      <c r="H22" s="33">
        <f>【ここね】集計シート!X$51</f>
        <v>1</v>
      </c>
      <c r="I22" s="52">
        <f>【ここね】集計シート!X$52</f>
        <v>15</v>
      </c>
      <c r="J22" s="34">
        <f>【ここね】集計シート!X$54</f>
        <v>0.93333333333333335</v>
      </c>
      <c r="K22" s="50">
        <f>【ここね】集計シート!X$55</f>
        <v>0</v>
      </c>
      <c r="L22" s="42">
        <f>【ここね】集計シート!X$56</f>
        <v>0</v>
      </c>
      <c r="M22" s="35">
        <f>【ここね】集計シート!X$57</f>
        <v>6.6666666666666666E-2</v>
      </c>
    </row>
    <row r="23" spans="2:13" ht="57.75" customHeight="1" x14ac:dyDescent="0.7">
      <c r="B23" s="82"/>
      <c r="C23" s="40" t="s">
        <v>82</v>
      </c>
      <c r="D23" s="30" t="str">
        <f>'アンケート チェック項目'!D22</f>
        <v>子どもや保護者との意思の疎通や情報伝達のための配慮がなされているか</v>
      </c>
      <c r="E23" s="31">
        <f>【ここね】集計シート!Y$48</f>
        <v>15</v>
      </c>
      <c r="F23" s="45">
        <f>【ここね】集計シート!Y$49</f>
        <v>0</v>
      </c>
      <c r="G23" s="32">
        <f>【ここね】集計シート!Y$50</f>
        <v>0</v>
      </c>
      <c r="H23" s="33">
        <f>【ここね】集計シート!Y$51</f>
        <v>0</v>
      </c>
      <c r="I23" s="52">
        <f>【ここね】集計シート!Y$52</f>
        <v>15</v>
      </c>
      <c r="J23" s="34">
        <f>【ここね】集計シート!Y$54</f>
        <v>1</v>
      </c>
      <c r="K23" s="50">
        <f>【ここね】集計シート!Y$55</f>
        <v>0</v>
      </c>
      <c r="L23" s="42">
        <f>【ここね】集計シート!Y$56</f>
        <v>0</v>
      </c>
      <c r="M23" s="35">
        <f>【ここね】集計シート!Y$57</f>
        <v>0</v>
      </c>
    </row>
    <row r="24" spans="2:13" ht="45.95" customHeight="1" x14ac:dyDescent="0.7">
      <c r="B24" s="82"/>
      <c r="C24" s="40" t="s">
        <v>83</v>
      </c>
      <c r="D24" s="30" t="str">
        <f>'アンケート チェック項目'!D23</f>
        <v>定期的に会報やホームページ等で、活動概要や行事予定、連絡体制等の情報や業務に関する自己評価の結果を子どもや保護者に対して発信されているか</v>
      </c>
      <c r="E24" s="31">
        <f>【ここね】集計シート!Z$48</f>
        <v>14</v>
      </c>
      <c r="F24" s="45">
        <f>【ここね】集計シート!Z$49</f>
        <v>1</v>
      </c>
      <c r="G24" s="32">
        <f>【ここね】集計シート!Z$50</f>
        <v>0</v>
      </c>
      <c r="H24" s="33">
        <f>【ここね】集計シート!Z$51</f>
        <v>0</v>
      </c>
      <c r="I24" s="52">
        <f>【ここね】集計シート!Z$52</f>
        <v>15</v>
      </c>
      <c r="J24" s="34">
        <f>【ここね】集計シート!Z$54</f>
        <v>0.93333333333333335</v>
      </c>
      <c r="K24" s="50">
        <f>【ここね】集計シート!Z$55</f>
        <v>6.6666666666666666E-2</v>
      </c>
      <c r="L24" s="42">
        <f>【ここね】集計シート!Z$56</f>
        <v>0</v>
      </c>
      <c r="M24" s="35">
        <f>【ここね】集計シート!Z$57</f>
        <v>0</v>
      </c>
    </row>
    <row r="25" spans="2:13" ht="36" customHeight="1" x14ac:dyDescent="0.7">
      <c r="B25" s="83"/>
      <c r="C25" s="40" t="s">
        <v>84</v>
      </c>
      <c r="D25" s="30" t="str">
        <f>'アンケート チェック項目'!D24</f>
        <v>個人情報の取扱いに十分注意されているか</v>
      </c>
      <c r="E25" s="31">
        <f>【ここね】集計シート!AA$48</f>
        <v>15</v>
      </c>
      <c r="F25" s="45">
        <f>【ここね】集計シート!AA$49</f>
        <v>0</v>
      </c>
      <c r="G25" s="32">
        <f>【ここね】集計シート!AA$50</f>
        <v>0</v>
      </c>
      <c r="H25" s="33">
        <f>【ここね】集計シート!AA$51</f>
        <v>0</v>
      </c>
      <c r="I25" s="52">
        <f>【ここね】集計シート!AA$52</f>
        <v>15</v>
      </c>
      <c r="J25" s="34">
        <f>【ここね】集計シート!AA$54</f>
        <v>1</v>
      </c>
      <c r="K25" s="50">
        <f>【ここね】集計シート!AA$55</f>
        <v>0</v>
      </c>
      <c r="L25" s="42">
        <f>【ここね】集計シート!AA$56</f>
        <v>0</v>
      </c>
      <c r="M25" s="35">
        <f>【ここね】集計シート!AA$57</f>
        <v>0</v>
      </c>
    </row>
    <row r="26" spans="2:13" ht="36" customHeight="1" x14ac:dyDescent="0.7">
      <c r="B26" s="95" t="s">
        <v>76</v>
      </c>
      <c r="C26" s="40" t="s">
        <v>85</v>
      </c>
      <c r="D26" s="30" t="str">
        <f>'アンケート チェック項目'!D25</f>
        <v>緊急時対応マニュアル、防犯マニュアル、感染症対応マニュアル等を策定し、保護者に周知・説明されているか。また、発生を想定した訓練が実施されているか</v>
      </c>
      <c r="E26" s="31">
        <f>【ここね】集計シート!AB$48</f>
        <v>14</v>
      </c>
      <c r="F26" s="45">
        <f>【ここね】集計シート!AB$49</f>
        <v>0</v>
      </c>
      <c r="G26" s="32">
        <f>【ここね】集計シート!AB$50</f>
        <v>0</v>
      </c>
      <c r="H26" s="33">
        <f>【ここね】集計シート!AB$51</f>
        <v>1</v>
      </c>
      <c r="I26" s="52">
        <f>【ここね】集計シート!AB$52</f>
        <v>15</v>
      </c>
      <c r="J26" s="34">
        <f>【ここね】集計シート!AB$54</f>
        <v>0.93333333333333335</v>
      </c>
      <c r="K26" s="50">
        <f>【ここね】集計シート!AB$55</f>
        <v>0</v>
      </c>
      <c r="L26" s="42">
        <f>【ここね】集計シート!AB$56</f>
        <v>0</v>
      </c>
      <c r="M26" s="35">
        <f>【ここね】集計シート!AB$57</f>
        <v>6.6666666666666666E-2</v>
      </c>
    </row>
    <row r="27" spans="2:13" ht="18.95" customHeight="1" x14ac:dyDescent="0.7">
      <c r="B27" s="96"/>
      <c r="C27" s="40" t="s">
        <v>148</v>
      </c>
      <c r="D27" s="30" t="str">
        <f>'アンケート チェック項目'!D26</f>
        <v>非常災害の発生に備え、定期的に避難、救出、その他必要な訓練が行われているか</v>
      </c>
      <c r="E27" s="31">
        <f>【ここね】集計シート!AC$48</f>
        <v>14</v>
      </c>
      <c r="F27" s="45">
        <f>【ここね】集計シート!AC$49</f>
        <v>0</v>
      </c>
      <c r="G27" s="32">
        <f>【ここね】集計シート!AC$50</f>
        <v>0</v>
      </c>
      <c r="H27" s="33">
        <f>【ここね】集計シート!AC$51</f>
        <v>1</v>
      </c>
      <c r="I27" s="52">
        <f>【ここね】集計シート!AC$52</f>
        <v>15</v>
      </c>
      <c r="J27" s="34">
        <f>【ここね】集計シート!AC$54</f>
        <v>0.93333333333333335</v>
      </c>
      <c r="K27" s="50">
        <f>【ここね】集計シート!AC$55</f>
        <v>0</v>
      </c>
      <c r="L27" s="42">
        <f>【ここね】集計シート!AC$56</f>
        <v>0</v>
      </c>
      <c r="M27" s="35">
        <f>【ここね】集計シート!AC$57</f>
        <v>6.6666666666666666E-2</v>
      </c>
    </row>
    <row r="28" spans="2:13" ht="18.95" customHeight="1" x14ac:dyDescent="0.7">
      <c r="B28" s="82" t="s">
        <v>116</v>
      </c>
      <c r="C28" s="40" t="s">
        <v>149</v>
      </c>
      <c r="D28" s="30" t="str">
        <f>'アンケート チェック項目'!D27</f>
        <v>子どもは通所を楽しみにしているか</v>
      </c>
      <c r="E28" s="31">
        <f>【ここね】集計シート!AD$48</f>
        <v>15</v>
      </c>
      <c r="F28" s="45">
        <f>【ここね】集計シート!AD$49</f>
        <v>0</v>
      </c>
      <c r="G28" s="32">
        <f>【ここね】集計シート!AD$50</f>
        <v>0</v>
      </c>
      <c r="H28" s="33">
        <f>【ここね】集計シート!AD$51</f>
        <v>0</v>
      </c>
      <c r="I28" s="52">
        <f>【ここね】集計シート!AD$52</f>
        <v>15</v>
      </c>
      <c r="J28" s="34">
        <f>【ここね】集計シート!AD$54</f>
        <v>1</v>
      </c>
      <c r="K28" s="50">
        <f>【ここね】集計シート!AD$55</f>
        <v>0</v>
      </c>
      <c r="L28" s="42">
        <f>【ここね】集計シート!AD$56</f>
        <v>0</v>
      </c>
      <c r="M28" s="35">
        <f>【ここね】集計シート!AD$57</f>
        <v>0</v>
      </c>
    </row>
    <row r="29" spans="2:13" ht="18.95" customHeight="1" x14ac:dyDescent="0.7">
      <c r="B29" s="83"/>
      <c r="C29" s="40" t="s">
        <v>150</v>
      </c>
      <c r="D29" s="30" t="str">
        <f>'アンケート チェック項目'!D28</f>
        <v>事業所の支援に満足しているか</v>
      </c>
      <c r="E29" s="31">
        <f>【ここね】集計シート!AE$48</f>
        <v>15</v>
      </c>
      <c r="F29" s="45">
        <f>【ここね】集計シート!AE$49</f>
        <v>0</v>
      </c>
      <c r="G29" s="32">
        <f>【ここね】集計シート!AE$50</f>
        <v>0</v>
      </c>
      <c r="H29" s="33">
        <f>【ここね】集計シート!AE$51</f>
        <v>0</v>
      </c>
      <c r="I29" s="52">
        <f>【ここね】集計シート!AE$52</f>
        <v>15</v>
      </c>
      <c r="J29" s="34">
        <f>【ここね】集計シート!AE$54</f>
        <v>1</v>
      </c>
      <c r="K29" s="50">
        <f>【ここね】集計シート!AE$55</f>
        <v>0</v>
      </c>
      <c r="L29" s="42">
        <f>【ここね】集計シート!AE$56</f>
        <v>0</v>
      </c>
      <c r="M29" s="35">
        <f>【ここね】集計シート!AE$57</f>
        <v>0</v>
      </c>
    </row>
    <row r="30" spans="2:13" ht="32.1" customHeight="1" x14ac:dyDescent="0.7"/>
    <row r="31" spans="2:13" ht="31.5" customHeight="1" x14ac:dyDescent="0.7"/>
    <row r="32" spans="2:13" ht="31.5" customHeight="1" x14ac:dyDescent="0.7">
      <c r="B32" s="36"/>
      <c r="C32" s="37"/>
      <c r="D32" s="84" t="s">
        <v>81</v>
      </c>
      <c r="E32" s="76" t="s">
        <v>79</v>
      </c>
      <c r="F32" s="86"/>
      <c r="G32" s="86"/>
      <c r="H32" s="86"/>
      <c r="I32" s="77"/>
      <c r="J32" s="87" t="s">
        <v>80</v>
      </c>
      <c r="K32" s="87"/>
      <c r="L32" s="87"/>
      <c r="M32" s="87"/>
    </row>
    <row r="33" spans="2:13" ht="31.5" customHeight="1" x14ac:dyDescent="0.7">
      <c r="B33" s="36"/>
      <c r="C33" s="37"/>
      <c r="D33" s="85"/>
      <c r="E33" s="26" t="s">
        <v>77</v>
      </c>
      <c r="F33" s="44" t="s">
        <v>137</v>
      </c>
      <c r="G33" s="27" t="s">
        <v>78</v>
      </c>
      <c r="H33" s="29" t="s">
        <v>138</v>
      </c>
      <c r="I33" s="28" t="s">
        <v>48</v>
      </c>
      <c r="J33" s="39" t="s">
        <v>77</v>
      </c>
      <c r="K33" s="27" t="s">
        <v>137</v>
      </c>
      <c r="L33" s="44" t="s">
        <v>78</v>
      </c>
      <c r="M33" s="28" t="s">
        <v>138</v>
      </c>
    </row>
    <row r="34" spans="2:13" ht="31.5" customHeight="1" x14ac:dyDescent="0.7">
      <c r="B34" s="21"/>
      <c r="C34" s="21"/>
      <c r="D34" s="38" t="str">
        <f>B4</f>
        <v>環境・体制整備</v>
      </c>
      <c r="E34" s="53">
        <f>【ここね】集計シート!F$61</f>
        <v>69</v>
      </c>
      <c r="F34" s="32">
        <f>【ここね】集計シート!F$62</f>
        <v>2</v>
      </c>
      <c r="G34" s="32">
        <f>【ここね】集計シート!F$63</f>
        <v>0</v>
      </c>
      <c r="H34" s="33">
        <f>【ここね】集計シート!F$64</f>
        <v>1</v>
      </c>
      <c r="I34" s="52">
        <f>【ここね】集計シート!F$65</f>
        <v>72</v>
      </c>
      <c r="J34" s="43">
        <f>【ここね】集計シート!F$67</f>
        <v>0.95833333333333337</v>
      </c>
      <c r="K34" s="50">
        <f>【ここね】集計シート!F$68</f>
        <v>2.7777777777777776E-2</v>
      </c>
      <c r="L34" s="51">
        <f>【ここね】集計シート!F$69</f>
        <v>0</v>
      </c>
      <c r="M34" s="35">
        <f>【ここね】集計シート!F$70</f>
        <v>1.3888888888888888E-2</v>
      </c>
    </row>
    <row r="35" spans="2:13" ht="31.5" customHeight="1" x14ac:dyDescent="0.7">
      <c r="C35" s="1"/>
      <c r="D35" s="41" t="str">
        <f>B9</f>
        <v>適切な支援の提供</v>
      </c>
      <c r="E35" s="31">
        <f>【ここね】集計シート!K$61</f>
        <v>94</v>
      </c>
      <c r="F35" s="45">
        <f>【ここね】集計シート!K$62</f>
        <v>0</v>
      </c>
      <c r="G35" s="32">
        <f>【ここね】集計シート!K$63</f>
        <v>4</v>
      </c>
      <c r="H35" s="33">
        <f>【ここね】集計シート!K$64</f>
        <v>7</v>
      </c>
      <c r="I35" s="52">
        <f>【ここね】集計シート!K$65</f>
        <v>105</v>
      </c>
      <c r="J35" s="43">
        <f>【ここね】集計シート!K$67</f>
        <v>0.89523809523809528</v>
      </c>
      <c r="K35" s="50">
        <f>【ここね】集計シート!K$68</f>
        <v>0</v>
      </c>
      <c r="L35" s="51">
        <f>【ここね】集計シート!K$69</f>
        <v>3.8095238095238099E-2</v>
      </c>
      <c r="M35" s="35">
        <f>【ここね】集計シート!K$70</f>
        <v>6.6666666666666666E-2</v>
      </c>
    </row>
    <row r="36" spans="2:13" ht="18.95" customHeight="1" x14ac:dyDescent="0.7">
      <c r="C36" s="1"/>
      <c r="D36" s="41" t="str">
        <f>B16</f>
        <v>保護者への説明等</v>
      </c>
      <c r="E36" s="31">
        <f>【ここね】集計シート!R$61</f>
        <v>134</v>
      </c>
      <c r="F36" s="45">
        <f>【ここね】集計シート!R$62</f>
        <v>6</v>
      </c>
      <c r="G36" s="32">
        <f>【ここね】集計シート!R$63</f>
        <v>0</v>
      </c>
      <c r="H36" s="33">
        <f>【ここね】集計シート!R$64</f>
        <v>10</v>
      </c>
      <c r="I36" s="52">
        <f>【ここね】集計シート!R$65</f>
        <v>150</v>
      </c>
      <c r="J36" s="43">
        <f>【ここね】集計シート!R$67</f>
        <v>0.89333333333333331</v>
      </c>
      <c r="K36" s="50">
        <f>【ここね】集計シート!R$68</f>
        <v>0.04</v>
      </c>
      <c r="L36" s="51">
        <f>【ここね】集計シート!R$69</f>
        <v>0</v>
      </c>
      <c r="M36" s="35">
        <f>【ここね】集計シート!R$70</f>
        <v>6.6666666666666666E-2</v>
      </c>
    </row>
    <row r="37" spans="2:13" ht="18.95" customHeight="1" x14ac:dyDescent="0.7">
      <c r="B37" s="36"/>
      <c r="C37" s="36"/>
      <c r="D37" s="39" t="str">
        <f>B26</f>
        <v>非常時等の対応</v>
      </c>
      <c r="E37" s="31">
        <f>【ここね】集計シート!AB$61</f>
        <v>28</v>
      </c>
      <c r="F37" s="45">
        <f>【ここね】集計シート!AB$62</f>
        <v>0</v>
      </c>
      <c r="G37" s="32">
        <f>【ここね】集計シート!AB$63</f>
        <v>0</v>
      </c>
      <c r="H37" s="33">
        <f>【ここね】集計シート!AB$64</f>
        <v>2</v>
      </c>
      <c r="I37" s="52">
        <f>【ここね】集計シート!AB$65</f>
        <v>30</v>
      </c>
      <c r="J37" s="43">
        <f>【ここね】集計シート!AB$67</f>
        <v>0.93333333333333335</v>
      </c>
      <c r="K37" s="50">
        <f>【ここね】集計シート!AB$68</f>
        <v>0</v>
      </c>
      <c r="L37" s="42">
        <f>【ここね】集計シート!AB$69</f>
        <v>0</v>
      </c>
      <c r="M37" s="35">
        <f>【ここね】集計シート!AB$70</f>
        <v>6.6666666666666666E-2</v>
      </c>
    </row>
    <row r="38" spans="2:13" ht="18.95" customHeight="1" x14ac:dyDescent="0.7">
      <c r="B38" s="36"/>
      <c r="C38" s="36"/>
      <c r="D38" s="39" t="str">
        <f>B28</f>
        <v>満足度</v>
      </c>
      <c r="E38" s="31">
        <f>【ここね】集計シート!AD$61</f>
        <v>30</v>
      </c>
      <c r="F38" s="45">
        <f>【ここね】集計シート!AD$62</f>
        <v>0</v>
      </c>
      <c r="G38" s="32">
        <f>【ここね】集計シート!AD$63</f>
        <v>0</v>
      </c>
      <c r="H38" s="33">
        <f>【ここね】集計シート!AD$64</f>
        <v>0</v>
      </c>
      <c r="I38" s="52">
        <f>【ここね】集計シート!AD$65</f>
        <v>30</v>
      </c>
      <c r="J38" s="43">
        <f>【ここね】集計シート!AD$67</f>
        <v>1</v>
      </c>
      <c r="K38" s="50">
        <f>【ここね】集計シート!AD$68</f>
        <v>0</v>
      </c>
      <c r="L38" s="42">
        <f>【ここね】集計シート!AD$69</f>
        <v>0</v>
      </c>
      <c r="M38" s="35">
        <f>【ここね】集計シート!AD$70</f>
        <v>0</v>
      </c>
    </row>
  </sheetData>
  <mergeCells count="12">
    <mergeCell ref="B28:B29"/>
    <mergeCell ref="D32:D33"/>
    <mergeCell ref="E32:I32"/>
    <mergeCell ref="J32:M32"/>
    <mergeCell ref="B2:B3"/>
    <mergeCell ref="C2:D3"/>
    <mergeCell ref="E2:I2"/>
    <mergeCell ref="J2:M2"/>
    <mergeCell ref="B4:B8"/>
    <mergeCell ref="B9:B15"/>
    <mergeCell ref="B16:B25"/>
    <mergeCell ref="B26:B27"/>
  </mergeCells>
  <phoneticPr fontId="2"/>
  <pageMargins left="0.7" right="0.7" top="0.75" bottom="0.75" header="0.3" footer="0.3"/>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D0C68-920D-439A-A059-AC0980CAC0A6}">
  <dimension ref="B2:AZ71"/>
  <sheetViews>
    <sheetView topLeftCell="C6" zoomScale="85" zoomScaleNormal="85" workbookViewId="0">
      <pane xSplit="3" ySplit="1" topLeftCell="AC10" activePane="bottomRight" state="frozen"/>
      <selection activeCell="AF13" sqref="AF13:AF16"/>
      <selection pane="topRight" activeCell="AF13" sqref="AF13:AF16"/>
      <selection pane="bottomLeft" activeCell="AF13" sqref="AF13:AF16"/>
      <selection pane="bottomRight" activeCell="AF13" sqref="AF13:AF16"/>
    </sheetView>
  </sheetViews>
  <sheetFormatPr defaultColWidth="8.625" defaultRowHeight="18.95" customHeight="1" x14ac:dyDescent="0.7"/>
  <cols>
    <col min="1" max="1" width="8.625" style="1"/>
    <col min="2" max="2" width="5.625" style="1" customWidth="1"/>
    <col min="3" max="3" width="8.625" style="4"/>
    <col min="4" max="4" width="8.625" style="1"/>
    <col min="5" max="5" width="11.375" style="1" bestFit="1" customWidth="1"/>
    <col min="6" max="29" width="15" style="1" customWidth="1"/>
    <col min="30" max="52" width="20.625" style="1" customWidth="1"/>
    <col min="53" max="16384" width="8.625" style="1"/>
  </cols>
  <sheetData>
    <row r="2" spans="3:52" ht="18.95" customHeight="1" x14ac:dyDescent="0.7">
      <c r="C2" s="6" t="s">
        <v>46</v>
      </c>
      <c r="D2" s="80"/>
      <c r="E2" s="80"/>
    </row>
    <row r="3" spans="3:52" ht="18.95" customHeight="1" x14ac:dyDescent="0.7">
      <c r="C3" s="6" t="s">
        <v>47</v>
      </c>
      <c r="D3" s="80"/>
      <c r="E3" s="80"/>
    </row>
    <row r="4" spans="3:52" ht="18.95" customHeight="1" x14ac:dyDescent="0.7">
      <c r="C4" s="18" t="s">
        <v>51</v>
      </c>
      <c r="D4" s="81" t="e">
        <f>D3/D2</f>
        <v>#DIV/0!</v>
      </c>
      <c r="E4" s="81"/>
    </row>
    <row r="6" spans="3:52" ht="20.100000000000001" customHeight="1" x14ac:dyDescent="0.7">
      <c r="C6" s="40" t="s">
        <v>3</v>
      </c>
      <c r="D6" s="15" t="s">
        <v>4</v>
      </c>
      <c r="E6" s="40" t="s">
        <v>23</v>
      </c>
      <c r="F6" s="40" t="s">
        <v>52</v>
      </c>
      <c r="G6" s="40" t="s">
        <v>53</v>
      </c>
      <c r="H6" s="40" t="s">
        <v>54</v>
      </c>
      <c r="I6" s="40" t="s">
        <v>55</v>
      </c>
      <c r="J6" s="40" t="s">
        <v>56</v>
      </c>
      <c r="K6" s="40" t="s">
        <v>57</v>
      </c>
      <c r="L6" s="40" t="s">
        <v>58</v>
      </c>
      <c r="M6" s="40" t="s">
        <v>59</v>
      </c>
      <c r="N6" s="40" t="s">
        <v>60</v>
      </c>
      <c r="O6" s="40" t="s">
        <v>61</v>
      </c>
      <c r="P6" s="40" t="s">
        <v>62</v>
      </c>
      <c r="Q6" s="40" t="s">
        <v>63</v>
      </c>
      <c r="R6" s="40" t="s">
        <v>64</v>
      </c>
      <c r="S6" s="40" t="s">
        <v>65</v>
      </c>
      <c r="T6" s="40" t="s">
        <v>66</v>
      </c>
      <c r="U6" s="40" t="s">
        <v>67</v>
      </c>
      <c r="V6" s="40" t="s">
        <v>68</v>
      </c>
      <c r="W6" s="40" t="s">
        <v>69</v>
      </c>
      <c r="X6" s="40" t="s">
        <v>107</v>
      </c>
      <c r="Y6" s="40" t="s">
        <v>82</v>
      </c>
      <c r="Z6" s="40" t="s">
        <v>83</v>
      </c>
      <c r="AA6" s="40" t="s">
        <v>84</v>
      </c>
      <c r="AB6" s="40" t="s">
        <v>85</v>
      </c>
      <c r="AC6" s="40" t="s">
        <v>148</v>
      </c>
      <c r="AD6" s="40" t="s">
        <v>149</v>
      </c>
      <c r="AE6" s="40" t="s">
        <v>150</v>
      </c>
      <c r="AF6" s="40" t="s">
        <v>86</v>
      </c>
      <c r="AG6" s="40" t="s">
        <v>87</v>
      </c>
      <c r="AH6" s="40" t="s">
        <v>88</v>
      </c>
      <c r="AI6" s="40" t="s">
        <v>89</v>
      </c>
      <c r="AJ6" s="40" t="s">
        <v>90</v>
      </c>
      <c r="AK6" s="40" t="s">
        <v>91</v>
      </c>
      <c r="AL6" s="40" t="s">
        <v>92</v>
      </c>
      <c r="AM6" s="40" t="s">
        <v>93</v>
      </c>
      <c r="AN6" s="40" t="s">
        <v>94</v>
      </c>
      <c r="AO6" s="40" t="s">
        <v>95</v>
      </c>
      <c r="AP6" s="40" t="s">
        <v>96</v>
      </c>
      <c r="AQ6" s="40" t="s">
        <v>97</v>
      </c>
      <c r="AR6" s="40" t="s">
        <v>98</v>
      </c>
      <c r="AS6" s="40" t="s">
        <v>99</v>
      </c>
      <c r="AT6" s="40" t="s">
        <v>100</v>
      </c>
      <c r="AU6" s="40" t="s">
        <v>101</v>
      </c>
      <c r="AV6" s="40" t="s">
        <v>102</v>
      </c>
      <c r="AW6" s="40" t="s">
        <v>103</v>
      </c>
      <c r="AX6" s="40" t="s">
        <v>104</v>
      </c>
      <c r="AY6" s="40" t="s">
        <v>105</v>
      </c>
      <c r="AZ6" s="40" t="s">
        <v>106</v>
      </c>
    </row>
    <row r="7" spans="3:52" ht="20.100000000000001" customHeight="1" x14ac:dyDescent="0.7">
      <c r="C7" s="22" t="s">
        <v>111</v>
      </c>
      <c r="D7" s="12" t="s">
        <v>5</v>
      </c>
      <c r="E7" s="13" t="str">
        <f>C7&amp;D7</f>
        <v>ここね江戸川01</v>
      </c>
      <c r="F7" s="22" t="s">
        <v>77</v>
      </c>
      <c r="G7" s="22" t="s">
        <v>77</v>
      </c>
      <c r="H7" s="22" t="s">
        <v>77</v>
      </c>
      <c r="I7" s="22" t="s">
        <v>77</v>
      </c>
      <c r="J7" s="22" t="s">
        <v>77</v>
      </c>
      <c r="K7" s="22" t="s">
        <v>77</v>
      </c>
      <c r="L7" s="22" t="s">
        <v>77</v>
      </c>
      <c r="M7" s="22" t="s">
        <v>77</v>
      </c>
      <c r="N7" s="22" t="s">
        <v>77</v>
      </c>
      <c r="O7" s="22" t="s">
        <v>77</v>
      </c>
      <c r="P7" s="22" t="s">
        <v>77</v>
      </c>
      <c r="Q7" s="22" t="s">
        <v>143</v>
      </c>
      <c r="R7" s="22" t="s">
        <v>77</v>
      </c>
      <c r="S7" s="22" t="s">
        <v>77</v>
      </c>
      <c r="T7" s="22" t="s">
        <v>77</v>
      </c>
      <c r="U7" s="22" t="s">
        <v>77</v>
      </c>
      <c r="V7" s="22" t="s">
        <v>77</v>
      </c>
      <c r="W7" s="22" t="s">
        <v>77</v>
      </c>
      <c r="X7" s="22" t="s">
        <v>77</v>
      </c>
      <c r="Y7" s="22" t="s">
        <v>77</v>
      </c>
      <c r="Z7" s="22" t="s">
        <v>77</v>
      </c>
      <c r="AA7" s="22" t="s">
        <v>77</v>
      </c>
      <c r="AB7" s="22" t="s">
        <v>77</v>
      </c>
      <c r="AC7" s="22" t="s">
        <v>77</v>
      </c>
      <c r="AD7" s="22" t="s">
        <v>77</v>
      </c>
      <c r="AE7" s="22" t="s">
        <v>77</v>
      </c>
      <c r="AF7" s="103"/>
      <c r="AG7" s="103"/>
      <c r="AH7" s="104"/>
      <c r="AI7" s="104"/>
      <c r="AJ7" s="14"/>
      <c r="AK7" s="104"/>
      <c r="AL7" s="104"/>
      <c r="AM7" s="103"/>
      <c r="AN7" s="103"/>
      <c r="AO7" s="97" t="s">
        <v>177</v>
      </c>
      <c r="AP7" s="103"/>
      <c r="AQ7" s="97"/>
      <c r="AR7" s="104"/>
      <c r="AS7" s="103"/>
      <c r="AT7" s="104"/>
      <c r="AU7" s="14"/>
      <c r="AV7" s="14"/>
      <c r="AW7" s="103"/>
      <c r="AX7" s="103"/>
      <c r="AY7" s="104"/>
      <c r="AZ7" s="104"/>
    </row>
    <row r="8" spans="3:52" ht="20.100000000000001" customHeight="1" x14ac:dyDescent="0.7">
      <c r="C8" s="23" t="str">
        <f>C7</f>
        <v>ここね江戸川</v>
      </c>
      <c r="D8" s="7" t="s">
        <v>19</v>
      </c>
      <c r="E8" s="8" t="str">
        <f t="shared" ref="E8:E46" si="0">C8&amp;D8</f>
        <v>ここね江戸川02</v>
      </c>
      <c r="F8" s="22" t="s">
        <v>77</v>
      </c>
      <c r="G8" s="22" t="s">
        <v>77</v>
      </c>
      <c r="H8" s="22" t="s">
        <v>77</v>
      </c>
      <c r="I8" s="22" t="s">
        <v>77</v>
      </c>
      <c r="J8" s="22" t="s">
        <v>77</v>
      </c>
      <c r="K8" s="22" t="s">
        <v>77</v>
      </c>
      <c r="L8" s="22" t="s">
        <v>77</v>
      </c>
      <c r="M8" s="22" t="s">
        <v>77</v>
      </c>
      <c r="N8" s="22" t="s">
        <v>77</v>
      </c>
      <c r="O8" s="22" t="s">
        <v>77</v>
      </c>
      <c r="P8" s="22" t="s">
        <v>77</v>
      </c>
      <c r="Q8" s="22" t="s">
        <v>77</v>
      </c>
      <c r="R8" s="22" t="s">
        <v>77</v>
      </c>
      <c r="S8" s="22" t="s">
        <v>77</v>
      </c>
      <c r="T8" s="22" t="s">
        <v>77</v>
      </c>
      <c r="U8" s="22" t="s">
        <v>77</v>
      </c>
      <c r="V8" s="22" t="s">
        <v>77</v>
      </c>
      <c r="W8" s="22" t="s">
        <v>77</v>
      </c>
      <c r="X8" s="22" t="s">
        <v>77</v>
      </c>
      <c r="Y8" s="22" t="s">
        <v>77</v>
      </c>
      <c r="Z8" s="22" t="s">
        <v>77</v>
      </c>
      <c r="AA8" s="22" t="s">
        <v>77</v>
      </c>
      <c r="AB8" s="22" t="s">
        <v>77</v>
      </c>
      <c r="AC8" s="22" t="s">
        <v>77</v>
      </c>
      <c r="AD8" s="22" t="s">
        <v>77</v>
      </c>
      <c r="AE8" s="22" t="s">
        <v>77</v>
      </c>
      <c r="AF8" s="101"/>
      <c r="AG8" s="101"/>
      <c r="AH8" s="98"/>
      <c r="AI8" s="98"/>
      <c r="AJ8" s="9"/>
      <c r="AK8" s="98"/>
      <c r="AL8" s="98"/>
      <c r="AM8" s="101"/>
      <c r="AN8" s="102"/>
      <c r="AO8" s="98"/>
      <c r="AP8" s="101"/>
      <c r="AQ8" s="98"/>
      <c r="AR8" s="98"/>
      <c r="AS8" s="101"/>
      <c r="AT8" s="98"/>
      <c r="AU8" s="9"/>
      <c r="AV8" s="9"/>
      <c r="AW8" s="101"/>
      <c r="AX8" s="101"/>
      <c r="AY8" s="98"/>
      <c r="AZ8" s="98"/>
    </row>
    <row r="9" spans="3:52" ht="20.100000000000001" customHeight="1" x14ac:dyDescent="0.7">
      <c r="C9" s="23" t="str">
        <f t="shared" ref="C9:C46" si="1">C8</f>
        <v>ここね江戸川</v>
      </c>
      <c r="D9" s="7" t="s">
        <v>6</v>
      </c>
      <c r="E9" s="8" t="str">
        <f t="shared" si="0"/>
        <v>ここね江戸川03</v>
      </c>
      <c r="F9" s="22" t="s">
        <v>77</v>
      </c>
      <c r="G9" s="22" t="s">
        <v>77</v>
      </c>
      <c r="H9" s="22" t="s">
        <v>77</v>
      </c>
      <c r="I9" s="22" t="s">
        <v>77</v>
      </c>
      <c r="J9" s="22" t="s">
        <v>77</v>
      </c>
      <c r="K9" s="22" t="s">
        <v>77</v>
      </c>
      <c r="L9" s="22" t="s">
        <v>77</v>
      </c>
      <c r="M9" s="22" t="s">
        <v>77</v>
      </c>
      <c r="N9" s="22" t="s">
        <v>77</v>
      </c>
      <c r="O9" s="22" t="s">
        <v>77</v>
      </c>
      <c r="P9" s="22" t="s">
        <v>77</v>
      </c>
      <c r="Q9" s="22" t="s">
        <v>78</v>
      </c>
      <c r="R9" s="22" t="s">
        <v>77</v>
      </c>
      <c r="S9" s="22" t="s">
        <v>77</v>
      </c>
      <c r="T9" s="22" t="s">
        <v>77</v>
      </c>
      <c r="U9" s="22" t="s">
        <v>77</v>
      </c>
      <c r="V9" s="22" t="s">
        <v>77</v>
      </c>
      <c r="W9" s="22" t="s">
        <v>144</v>
      </c>
      <c r="X9" s="22" t="s">
        <v>77</v>
      </c>
      <c r="Y9" s="22" t="s">
        <v>77</v>
      </c>
      <c r="Z9" s="22" t="s">
        <v>77</v>
      </c>
      <c r="AA9" s="22" t="s">
        <v>77</v>
      </c>
      <c r="AB9" s="22" t="s">
        <v>77</v>
      </c>
      <c r="AC9" s="22" t="s">
        <v>77</v>
      </c>
      <c r="AD9" s="22" t="s">
        <v>77</v>
      </c>
      <c r="AE9" s="22" t="s">
        <v>77</v>
      </c>
      <c r="AF9" s="101"/>
      <c r="AG9" s="101"/>
      <c r="AH9" s="9"/>
      <c r="AI9" s="98"/>
      <c r="AJ9" s="9"/>
      <c r="AK9" s="98"/>
      <c r="AL9" s="99"/>
      <c r="AM9" s="102"/>
      <c r="AN9" s="9"/>
      <c r="AO9" s="99"/>
      <c r="AP9" s="101"/>
      <c r="AQ9" s="99"/>
      <c r="AR9" s="99"/>
      <c r="AS9" s="101"/>
      <c r="AT9" s="98"/>
      <c r="AU9" s="9"/>
      <c r="AV9" s="9"/>
      <c r="AW9" s="102"/>
      <c r="AX9" s="102"/>
      <c r="AY9" s="99"/>
      <c r="AZ9" s="99"/>
    </row>
    <row r="10" spans="3:52" ht="20.100000000000001" customHeight="1" x14ac:dyDescent="0.7">
      <c r="C10" s="23" t="str">
        <f t="shared" si="1"/>
        <v>ここね江戸川</v>
      </c>
      <c r="D10" s="7" t="s">
        <v>7</v>
      </c>
      <c r="E10" s="8" t="str">
        <f t="shared" si="0"/>
        <v>ここね江戸川04</v>
      </c>
      <c r="F10" s="22" t="s">
        <v>77</v>
      </c>
      <c r="G10" s="22" t="s">
        <v>77</v>
      </c>
      <c r="H10" s="22" t="s">
        <v>77</v>
      </c>
      <c r="I10" s="22" t="s">
        <v>77</v>
      </c>
      <c r="J10" s="22" t="s">
        <v>77</v>
      </c>
      <c r="K10" s="22" t="s">
        <v>77</v>
      </c>
      <c r="L10" s="22" t="s">
        <v>77</v>
      </c>
      <c r="M10" s="22" t="s">
        <v>77</v>
      </c>
      <c r="N10" s="22" t="s">
        <v>77</v>
      </c>
      <c r="O10" s="22" t="s">
        <v>77</v>
      </c>
      <c r="P10" s="22" t="s">
        <v>77</v>
      </c>
      <c r="Q10" s="22" t="s">
        <v>143</v>
      </c>
      <c r="R10" s="22" t="s">
        <v>77</v>
      </c>
      <c r="S10" s="22" t="s">
        <v>77</v>
      </c>
      <c r="T10" s="22" t="s">
        <v>77</v>
      </c>
      <c r="U10" s="22" t="s">
        <v>77</v>
      </c>
      <c r="V10" s="22" t="s">
        <v>77</v>
      </c>
      <c r="W10" s="22" t="s">
        <v>143</v>
      </c>
      <c r="X10" s="22" t="s">
        <v>77</v>
      </c>
      <c r="Y10" s="22" t="s">
        <v>77</v>
      </c>
      <c r="Z10" s="22" t="s">
        <v>77</v>
      </c>
      <c r="AA10" s="22" t="s">
        <v>77</v>
      </c>
      <c r="AB10" s="22" t="s">
        <v>143</v>
      </c>
      <c r="AC10" s="22" t="s">
        <v>77</v>
      </c>
      <c r="AD10" s="22" t="s">
        <v>77</v>
      </c>
      <c r="AE10" s="22" t="s">
        <v>77</v>
      </c>
      <c r="AF10" s="102"/>
      <c r="AG10" s="101"/>
      <c r="AH10" s="9"/>
      <c r="AI10" s="98"/>
      <c r="AJ10" s="9"/>
      <c r="AK10" s="54"/>
      <c r="AL10" s="97"/>
      <c r="AM10" s="9"/>
      <c r="AN10" s="9"/>
      <c r="AO10" s="9"/>
      <c r="AP10" s="102"/>
      <c r="AQ10" s="97"/>
      <c r="AR10" s="97"/>
      <c r="AS10" s="102"/>
      <c r="AT10" s="98"/>
      <c r="AU10" s="9"/>
      <c r="AV10" s="9"/>
      <c r="AW10" s="9"/>
      <c r="AX10" s="9"/>
      <c r="AY10" s="97"/>
      <c r="AZ10" s="97"/>
    </row>
    <row r="11" spans="3:52" ht="20.100000000000001" customHeight="1" x14ac:dyDescent="0.7">
      <c r="C11" s="23" t="str">
        <f t="shared" si="1"/>
        <v>ここね江戸川</v>
      </c>
      <c r="D11" s="7" t="s">
        <v>8</v>
      </c>
      <c r="E11" s="8" t="str">
        <f t="shared" si="0"/>
        <v>ここね江戸川05</v>
      </c>
      <c r="F11" s="22" t="s">
        <v>77</v>
      </c>
      <c r="G11" s="22" t="s">
        <v>77</v>
      </c>
      <c r="H11" s="22" t="s">
        <v>77</v>
      </c>
      <c r="I11" s="22" t="s">
        <v>77</v>
      </c>
      <c r="J11" s="22" t="s">
        <v>77</v>
      </c>
      <c r="K11" s="22" t="s">
        <v>77</v>
      </c>
      <c r="L11" s="22" t="s">
        <v>77</v>
      </c>
      <c r="M11" s="22" t="s">
        <v>77</v>
      </c>
      <c r="N11" s="22" t="s">
        <v>77</v>
      </c>
      <c r="O11" s="22" t="s">
        <v>77</v>
      </c>
      <c r="P11" s="22" t="s">
        <v>77</v>
      </c>
      <c r="Q11" s="22" t="s">
        <v>77</v>
      </c>
      <c r="R11" s="22" t="s">
        <v>77</v>
      </c>
      <c r="S11" s="22" t="s">
        <v>77</v>
      </c>
      <c r="T11" s="22" t="s">
        <v>77</v>
      </c>
      <c r="U11" s="22" t="s">
        <v>77</v>
      </c>
      <c r="V11" s="22" t="s">
        <v>77</v>
      </c>
      <c r="W11" s="22" t="s">
        <v>77</v>
      </c>
      <c r="X11" s="22" t="s">
        <v>77</v>
      </c>
      <c r="Y11" s="22" t="s">
        <v>77</v>
      </c>
      <c r="Z11" s="22" t="s">
        <v>77</v>
      </c>
      <c r="AA11" s="22" t="s">
        <v>77</v>
      </c>
      <c r="AB11" s="22" t="s">
        <v>77</v>
      </c>
      <c r="AC11" s="22" t="s">
        <v>77</v>
      </c>
      <c r="AD11" s="22" t="s">
        <v>77</v>
      </c>
      <c r="AE11" s="22" t="s">
        <v>77</v>
      </c>
      <c r="AF11" s="9"/>
      <c r="AG11" s="102"/>
      <c r="AH11" s="9"/>
      <c r="AI11" s="54"/>
      <c r="AJ11" s="9"/>
      <c r="AK11" s="55"/>
      <c r="AL11" s="98"/>
      <c r="AM11" s="9"/>
      <c r="AN11" s="9"/>
      <c r="AO11" s="9"/>
      <c r="AP11" s="100"/>
      <c r="AQ11" s="98"/>
      <c r="AR11" s="98"/>
      <c r="AS11" s="100"/>
      <c r="AT11" s="98"/>
      <c r="AU11" s="9"/>
      <c r="AV11" s="9"/>
      <c r="AW11" s="9"/>
      <c r="AX11" s="9"/>
      <c r="AY11" s="98"/>
      <c r="AZ11" s="98"/>
    </row>
    <row r="12" spans="3:52" ht="20.100000000000001" customHeight="1" x14ac:dyDescent="0.7">
      <c r="C12" s="23" t="str">
        <f t="shared" si="1"/>
        <v>ここね江戸川</v>
      </c>
      <c r="D12" s="7" t="s">
        <v>9</v>
      </c>
      <c r="E12" s="8" t="str">
        <f t="shared" si="0"/>
        <v>ここね江戸川06</v>
      </c>
      <c r="F12" s="22" t="s">
        <v>77</v>
      </c>
      <c r="G12" s="22" t="s">
        <v>77</v>
      </c>
      <c r="H12" s="22" t="s">
        <v>77</v>
      </c>
      <c r="I12" s="22" t="s">
        <v>77</v>
      </c>
      <c r="J12" s="22" t="s">
        <v>77</v>
      </c>
      <c r="K12" s="22" t="s">
        <v>77</v>
      </c>
      <c r="L12" s="22" t="s">
        <v>77</v>
      </c>
      <c r="M12" s="22" t="s">
        <v>77</v>
      </c>
      <c r="N12" s="22" t="s">
        <v>77</v>
      </c>
      <c r="O12" s="22" t="s">
        <v>77</v>
      </c>
      <c r="P12" s="22" t="s">
        <v>77</v>
      </c>
      <c r="Q12" s="22" t="s">
        <v>143</v>
      </c>
      <c r="R12" s="22" t="s">
        <v>77</v>
      </c>
      <c r="S12" s="22" t="s">
        <v>77</v>
      </c>
      <c r="T12" s="22" t="s">
        <v>77</v>
      </c>
      <c r="U12" s="22" t="s">
        <v>77</v>
      </c>
      <c r="V12" s="22" t="s">
        <v>77</v>
      </c>
      <c r="W12" s="22" t="s">
        <v>77</v>
      </c>
      <c r="X12" s="22" t="s">
        <v>77</v>
      </c>
      <c r="Y12" s="22" t="s">
        <v>77</v>
      </c>
      <c r="Z12" s="22" t="s">
        <v>77</v>
      </c>
      <c r="AA12" s="22" t="s">
        <v>77</v>
      </c>
      <c r="AB12" s="22" t="s">
        <v>77</v>
      </c>
      <c r="AC12" s="22" t="s">
        <v>77</v>
      </c>
      <c r="AD12" s="22" t="s">
        <v>77</v>
      </c>
      <c r="AE12" s="22" t="s">
        <v>77</v>
      </c>
      <c r="AF12" s="9"/>
      <c r="AG12" s="100"/>
      <c r="AH12" s="9"/>
      <c r="AI12" s="54"/>
      <c r="AJ12" s="9"/>
      <c r="AK12" s="100"/>
      <c r="AL12" s="99"/>
      <c r="AM12" s="9"/>
      <c r="AN12" s="9"/>
      <c r="AO12" s="9"/>
      <c r="AP12" s="101"/>
      <c r="AQ12" s="98"/>
      <c r="AR12" s="99"/>
      <c r="AS12" s="101"/>
      <c r="AT12" s="98"/>
      <c r="AU12" s="9"/>
      <c r="AV12" s="9"/>
      <c r="AW12" s="9"/>
      <c r="AX12" s="9"/>
      <c r="AY12" s="99"/>
      <c r="AZ12" s="98"/>
    </row>
    <row r="13" spans="3:52" ht="20.100000000000001" customHeight="1" x14ac:dyDescent="0.7">
      <c r="C13" s="23" t="str">
        <f t="shared" si="1"/>
        <v>ここね江戸川</v>
      </c>
      <c r="D13" s="7" t="s">
        <v>10</v>
      </c>
      <c r="E13" s="8" t="str">
        <f t="shared" si="0"/>
        <v>ここね江戸川07</v>
      </c>
      <c r="F13" s="22" t="s">
        <v>77</v>
      </c>
      <c r="G13" s="22" t="s">
        <v>77</v>
      </c>
      <c r="H13" s="22" t="s">
        <v>77</v>
      </c>
      <c r="I13" s="22" t="s">
        <v>77</v>
      </c>
      <c r="J13" s="22" t="s">
        <v>77</v>
      </c>
      <c r="K13" s="22" t="s">
        <v>77</v>
      </c>
      <c r="L13" s="22" t="s">
        <v>77</v>
      </c>
      <c r="M13" s="22" t="s">
        <v>77</v>
      </c>
      <c r="N13" s="22" t="s">
        <v>77</v>
      </c>
      <c r="O13" s="22" t="s">
        <v>77</v>
      </c>
      <c r="P13" s="22" t="s">
        <v>77</v>
      </c>
      <c r="Q13" s="22" t="s">
        <v>144</v>
      </c>
      <c r="R13" s="22" t="s">
        <v>77</v>
      </c>
      <c r="S13" s="22" t="s">
        <v>77</v>
      </c>
      <c r="T13" s="22" t="s">
        <v>143</v>
      </c>
      <c r="U13" s="22" t="s">
        <v>77</v>
      </c>
      <c r="V13" s="22" t="s">
        <v>77</v>
      </c>
      <c r="W13" s="22" t="s">
        <v>77</v>
      </c>
      <c r="X13" s="22" t="s">
        <v>77</v>
      </c>
      <c r="Y13" s="22" t="s">
        <v>77</v>
      </c>
      <c r="Z13" s="22" t="s">
        <v>77</v>
      </c>
      <c r="AA13" s="22" t="s">
        <v>77</v>
      </c>
      <c r="AB13" s="22" t="s">
        <v>77</v>
      </c>
      <c r="AC13" s="22" t="s">
        <v>77</v>
      </c>
      <c r="AD13" s="22" t="s">
        <v>77</v>
      </c>
      <c r="AE13" s="22" t="s">
        <v>77</v>
      </c>
      <c r="AF13" s="9"/>
      <c r="AG13" s="101"/>
      <c r="AH13" s="9"/>
      <c r="AI13" s="55"/>
      <c r="AJ13" s="9"/>
      <c r="AK13" s="101"/>
      <c r="AL13" s="97"/>
      <c r="AM13" s="9"/>
      <c r="AN13" s="9"/>
      <c r="AO13" s="9"/>
      <c r="AP13" s="102"/>
      <c r="AQ13" s="98"/>
      <c r="AR13" s="97"/>
      <c r="AS13" s="102"/>
      <c r="AT13" s="98"/>
      <c r="AU13" s="9"/>
      <c r="AV13" s="9"/>
      <c r="AW13" s="9"/>
      <c r="AX13" s="9"/>
      <c r="AY13" s="97"/>
      <c r="AZ13" s="98"/>
    </row>
    <row r="14" spans="3:52" ht="20.100000000000001" customHeight="1" x14ac:dyDescent="0.7">
      <c r="C14" s="23" t="str">
        <f t="shared" si="1"/>
        <v>ここね江戸川</v>
      </c>
      <c r="D14" s="7" t="s">
        <v>11</v>
      </c>
      <c r="E14" s="8" t="str">
        <f t="shared" si="0"/>
        <v>ここね江戸川08</v>
      </c>
      <c r="F14" s="22" t="s">
        <v>77</v>
      </c>
      <c r="G14" s="22" t="s">
        <v>77</v>
      </c>
      <c r="H14" s="22" t="s">
        <v>77</v>
      </c>
      <c r="I14" s="22" t="s">
        <v>77</v>
      </c>
      <c r="J14" s="22" t="s">
        <v>77</v>
      </c>
      <c r="K14" s="22" t="s">
        <v>77</v>
      </c>
      <c r="L14" s="22" t="s">
        <v>77</v>
      </c>
      <c r="M14" s="22" t="s">
        <v>77</v>
      </c>
      <c r="N14" s="22" t="s">
        <v>77</v>
      </c>
      <c r="O14" s="22" t="s">
        <v>77</v>
      </c>
      <c r="P14" s="22" t="s">
        <v>77</v>
      </c>
      <c r="Q14" s="22" t="s">
        <v>77</v>
      </c>
      <c r="R14" s="22" t="s">
        <v>77</v>
      </c>
      <c r="S14" s="22" t="s">
        <v>77</v>
      </c>
      <c r="T14" s="22" t="s">
        <v>77</v>
      </c>
      <c r="U14" s="22" t="s">
        <v>77</v>
      </c>
      <c r="V14" s="22" t="s">
        <v>77</v>
      </c>
      <c r="W14" s="22" t="s">
        <v>77</v>
      </c>
      <c r="X14" s="22" t="s">
        <v>77</v>
      </c>
      <c r="Y14" s="22" t="s">
        <v>77</v>
      </c>
      <c r="Z14" s="22" t="s">
        <v>77</v>
      </c>
      <c r="AA14" s="22" t="s">
        <v>77</v>
      </c>
      <c r="AB14" s="22" t="s">
        <v>77</v>
      </c>
      <c r="AC14" s="22" t="s">
        <v>77</v>
      </c>
      <c r="AD14" s="22" t="s">
        <v>77</v>
      </c>
      <c r="AE14" s="22" t="s">
        <v>77</v>
      </c>
      <c r="AF14" s="9"/>
      <c r="AG14" s="102"/>
      <c r="AH14" s="9"/>
      <c r="AI14" s="9"/>
      <c r="AJ14" s="9"/>
      <c r="AK14" s="102"/>
      <c r="AL14" s="98"/>
      <c r="AM14" s="9"/>
      <c r="AN14" s="9"/>
      <c r="AO14" s="9"/>
      <c r="AP14" s="9"/>
      <c r="AQ14" s="99"/>
      <c r="AR14" s="98"/>
      <c r="AS14" s="9"/>
      <c r="AT14" s="99"/>
      <c r="AU14" s="9"/>
      <c r="AV14" s="9"/>
      <c r="AW14" s="9"/>
      <c r="AX14" s="9"/>
      <c r="AY14" s="98"/>
      <c r="AZ14" s="98"/>
    </row>
    <row r="15" spans="3:52" ht="20.100000000000001" customHeight="1" x14ac:dyDescent="0.7">
      <c r="C15" s="23" t="str">
        <f t="shared" si="1"/>
        <v>ここね江戸川</v>
      </c>
      <c r="D15" s="7" t="s">
        <v>12</v>
      </c>
      <c r="E15" s="8" t="str">
        <f t="shared" si="0"/>
        <v>ここね江戸川09</v>
      </c>
      <c r="F15" s="22" t="s">
        <v>77</v>
      </c>
      <c r="G15" s="22" t="s">
        <v>77</v>
      </c>
      <c r="H15" s="22" t="s">
        <v>143</v>
      </c>
      <c r="I15" s="22" t="s">
        <v>77</v>
      </c>
      <c r="J15" s="22" t="s">
        <v>77</v>
      </c>
      <c r="K15" s="22" t="s">
        <v>77</v>
      </c>
      <c r="L15" s="22" t="s">
        <v>77</v>
      </c>
      <c r="M15" s="22" t="s">
        <v>77</v>
      </c>
      <c r="N15" s="22" t="s">
        <v>77</v>
      </c>
      <c r="O15" s="22" t="s">
        <v>77</v>
      </c>
      <c r="P15" s="22" t="s">
        <v>77</v>
      </c>
      <c r="Q15" s="22" t="s">
        <v>78</v>
      </c>
      <c r="R15" s="22" t="s">
        <v>77</v>
      </c>
      <c r="S15" s="22" t="s">
        <v>77</v>
      </c>
      <c r="T15" s="22" t="s">
        <v>143</v>
      </c>
      <c r="U15" s="22" t="s">
        <v>77</v>
      </c>
      <c r="V15" s="22" t="s">
        <v>77</v>
      </c>
      <c r="W15" s="22" t="s">
        <v>77</v>
      </c>
      <c r="X15" s="22" t="s">
        <v>77</v>
      </c>
      <c r="Y15" s="22" t="s">
        <v>77</v>
      </c>
      <c r="Z15" s="22" t="s">
        <v>77</v>
      </c>
      <c r="AA15" s="22" t="s">
        <v>77</v>
      </c>
      <c r="AB15" s="22" t="s">
        <v>77</v>
      </c>
      <c r="AC15" s="22" t="s">
        <v>77</v>
      </c>
      <c r="AD15" s="22" t="s">
        <v>77</v>
      </c>
      <c r="AE15" s="22" t="s">
        <v>77</v>
      </c>
      <c r="AF15" s="9"/>
      <c r="AG15" s="9"/>
      <c r="AH15" s="9"/>
      <c r="AI15" s="9"/>
      <c r="AJ15" s="9"/>
      <c r="AK15" s="100"/>
      <c r="AL15" s="99"/>
      <c r="AM15" s="9"/>
      <c r="AN15" s="9"/>
      <c r="AO15" s="9"/>
      <c r="AP15" s="9"/>
      <c r="AQ15" s="9"/>
      <c r="AR15" s="97"/>
      <c r="AS15" s="9"/>
      <c r="AT15" s="9"/>
      <c r="AU15" s="9"/>
      <c r="AV15" s="9"/>
      <c r="AW15" s="9"/>
      <c r="AX15" s="9"/>
      <c r="AY15" s="99"/>
      <c r="AZ15" s="98"/>
    </row>
    <row r="16" spans="3:52" ht="20.100000000000001" customHeight="1" x14ac:dyDescent="0.7">
      <c r="C16" s="23" t="str">
        <f t="shared" si="1"/>
        <v>ここね江戸川</v>
      </c>
      <c r="D16" s="7" t="s">
        <v>13</v>
      </c>
      <c r="E16" s="8" t="str">
        <f t="shared" si="0"/>
        <v>ここね江戸川10</v>
      </c>
      <c r="F16" s="22" t="s">
        <v>77</v>
      </c>
      <c r="G16" s="22" t="s">
        <v>77</v>
      </c>
      <c r="H16" s="22" t="s">
        <v>77</v>
      </c>
      <c r="I16" s="22" t="s">
        <v>77</v>
      </c>
      <c r="J16" s="22" t="s">
        <v>77</v>
      </c>
      <c r="K16" s="22" t="s">
        <v>77</v>
      </c>
      <c r="L16" s="22" t="s">
        <v>77</v>
      </c>
      <c r="M16" s="22" t="s">
        <v>77</v>
      </c>
      <c r="N16" s="22" t="s">
        <v>77</v>
      </c>
      <c r="O16" s="22" t="s">
        <v>77</v>
      </c>
      <c r="P16" s="22" t="s">
        <v>77</v>
      </c>
      <c r="Q16" s="22" t="s">
        <v>77</v>
      </c>
      <c r="R16" s="22" t="s">
        <v>77</v>
      </c>
      <c r="S16" s="22" t="s">
        <v>77</v>
      </c>
      <c r="T16" s="22" t="s">
        <v>77</v>
      </c>
      <c r="U16" s="22" t="s">
        <v>77</v>
      </c>
      <c r="V16" s="22" t="s">
        <v>77</v>
      </c>
      <c r="W16" s="22" t="s">
        <v>77</v>
      </c>
      <c r="X16" s="22" t="s">
        <v>77</v>
      </c>
      <c r="Y16" s="22" t="s">
        <v>77</v>
      </c>
      <c r="Z16" s="22" t="s">
        <v>77</v>
      </c>
      <c r="AA16" s="22" t="s">
        <v>77</v>
      </c>
      <c r="AB16" s="22" t="s">
        <v>77</v>
      </c>
      <c r="AC16" s="22" t="s">
        <v>77</v>
      </c>
      <c r="AD16" s="22" t="s">
        <v>77</v>
      </c>
      <c r="AE16" s="22" t="s">
        <v>77</v>
      </c>
      <c r="AF16" s="9"/>
      <c r="AG16" s="9"/>
      <c r="AH16" s="9"/>
      <c r="AI16" s="9"/>
      <c r="AJ16" s="9"/>
      <c r="AK16" s="101"/>
      <c r="AL16" s="97"/>
      <c r="AM16" s="9"/>
      <c r="AN16" s="9"/>
      <c r="AO16" s="9"/>
      <c r="AP16" s="9"/>
      <c r="AQ16" s="9"/>
      <c r="AR16" s="98"/>
      <c r="AS16" s="9"/>
      <c r="AT16" s="9"/>
      <c r="AU16" s="9"/>
      <c r="AV16" s="9"/>
      <c r="AW16" s="9"/>
      <c r="AX16" s="9"/>
      <c r="AY16" s="97"/>
      <c r="AZ16" s="98"/>
    </row>
    <row r="17" spans="3:52" ht="20.100000000000001" customHeight="1" x14ac:dyDescent="0.7">
      <c r="C17" s="23" t="str">
        <f t="shared" si="1"/>
        <v>ここね江戸川</v>
      </c>
      <c r="D17" s="7" t="s">
        <v>14</v>
      </c>
      <c r="E17" s="8" t="str">
        <f t="shared" si="0"/>
        <v>ここね江戸川11</v>
      </c>
      <c r="F17" s="22" t="s">
        <v>77</v>
      </c>
      <c r="G17" s="22" t="s">
        <v>77</v>
      </c>
      <c r="H17" s="22" t="s">
        <v>77</v>
      </c>
      <c r="I17" s="22" t="s">
        <v>77</v>
      </c>
      <c r="J17" s="22" t="s">
        <v>77</v>
      </c>
      <c r="K17" s="22" t="s">
        <v>77</v>
      </c>
      <c r="L17" s="22" t="s">
        <v>77</v>
      </c>
      <c r="M17" s="22" t="s">
        <v>77</v>
      </c>
      <c r="N17" s="22" t="s">
        <v>77</v>
      </c>
      <c r="O17" s="22" t="s">
        <v>77</v>
      </c>
      <c r="P17" s="22" t="s">
        <v>77</v>
      </c>
      <c r="Q17" s="22" t="s">
        <v>77</v>
      </c>
      <c r="R17" s="22" t="s">
        <v>77</v>
      </c>
      <c r="S17" s="22" t="s">
        <v>77</v>
      </c>
      <c r="T17" s="22" t="s">
        <v>77</v>
      </c>
      <c r="U17" s="22" t="s">
        <v>77</v>
      </c>
      <c r="V17" s="22" t="s">
        <v>77</v>
      </c>
      <c r="W17" s="22" t="s">
        <v>77</v>
      </c>
      <c r="X17" s="22" t="s">
        <v>77</v>
      </c>
      <c r="Y17" s="22" t="s">
        <v>77</v>
      </c>
      <c r="Z17" s="22" t="s">
        <v>77</v>
      </c>
      <c r="AA17" s="22" t="s">
        <v>77</v>
      </c>
      <c r="AB17" s="22" t="s">
        <v>77</v>
      </c>
      <c r="AC17" s="22" t="s">
        <v>77</v>
      </c>
      <c r="AD17" s="22" t="s">
        <v>77</v>
      </c>
      <c r="AE17" s="22" t="s">
        <v>77</v>
      </c>
      <c r="AF17" s="9"/>
      <c r="AG17" s="9"/>
      <c r="AH17" s="9"/>
      <c r="AI17" s="9"/>
      <c r="AJ17" s="9"/>
      <c r="AK17" s="102"/>
      <c r="AL17" s="98"/>
      <c r="AM17" s="9"/>
      <c r="AN17" s="9"/>
      <c r="AO17" s="9"/>
      <c r="AP17" s="9"/>
      <c r="AQ17" s="9"/>
      <c r="AR17" s="99"/>
      <c r="AS17" s="9"/>
      <c r="AT17" s="9"/>
      <c r="AU17" s="9"/>
      <c r="AV17" s="9"/>
      <c r="AW17" s="9"/>
      <c r="AX17" s="9"/>
      <c r="AY17" s="98"/>
      <c r="AZ17" s="99"/>
    </row>
    <row r="18" spans="3:52" ht="20.100000000000001" customHeight="1" x14ac:dyDescent="0.7">
      <c r="C18" s="23" t="str">
        <f t="shared" si="1"/>
        <v>ここね江戸川</v>
      </c>
      <c r="D18" s="7" t="s">
        <v>15</v>
      </c>
      <c r="E18" s="8" t="str">
        <f t="shared" si="0"/>
        <v>ここね江戸川12</v>
      </c>
      <c r="F18" s="22" t="s">
        <v>77</v>
      </c>
      <c r="G18" s="22" t="s">
        <v>77</v>
      </c>
      <c r="H18" s="22" t="s">
        <v>77</v>
      </c>
      <c r="I18" s="22" t="s">
        <v>77</v>
      </c>
      <c r="J18" s="22" t="s">
        <v>77</v>
      </c>
      <c r="K18" s="22" t="s">
        <v>77</v>
      </c>
      <c r="L18" s="22" t="s">
        <v>77</v>
      </c>
      <c r="M18" s="22" t="s">
        <v>77</v>
      </c>
      <c r="N18" s="22" t="s">
        <v>77</v>
      </c>
      <c r="O18" s="22" t="s">
        <v>77</v>
      </c>
      <c r="P18" s="22" t="s">
        <v>77</v>
      </c>
      <c r="Q18" s="22" t="s">
        <v>78</v>
      </c>
      <c r="R18" s="22" t="s">
        <v>77</v>
      </c>
      <c r="S18" s="22" t="s">
        <v>77</v>
      </c>
      <c r="T18" s="22" t="s">
        <v>77</v>
      </c>
      <c r="U18" s="22" t="s">
        <v>77</v>
      </c>
      <c r="V18" s="22" t="s">
        <v>77</v>
      </c>
      <c r="W18" s="22" t="s">
        <v>77</v>
      </c>
      <c r="X18" s="22" t="s">
        <v>77</v>
      </c>
      <c r="Y18" s="22" t="s">
        <v>77</v>
      </c>
      <c r="Z18" s="22" t="s">
        <v>77</v>
      </c>
      <c r="AA18" s="22" t="s">
        <v>77</v>
      </c>
      <c r="AB18" s="22" t="s">
        <v>77</v>
      </c>
      <c r="AC18" s="22" t="s">
        <v>77</v>
      </c>
      <c r="AD18" s="22" t="s">
        <v>77</v>
      </c>
      <c r="AE18" s="22" t="s">
        <v>77</v>
      </c>
      <c r="AF18" s="9"/>
      <c r="AG18" s="9"/>
      <c r="AH18" s="9"/>
      <c r="AI18" s="9"/>
      <c r="AJ18" s="9"/>
      <c r="AK18" s="100"/>
      <c r="AL18" s="99"/>
      <c r="AM18" s="9"/>
      <c r="AN18" s="9"/>
      <c r="AO18" s="9"/>
      <c r="AP18" s="9"/>
      <c r="AQ18" s="9"/>
      <c r="AR18" s="97"/>
      <c r="AS18" s="9"/>
      <c r="AT18" s="9"/>
      <c r="AU18" s="9"/>
      <c r="AV18" s="9"/>
      <c r="AW18" s="9"/>
      <c r="AX18" s="9"/>
      <c r="AY18" s="98"/>
      <c r="AZ18" s="97"/>
    </row>
    <row r="19" spans="3:52" ht="20.100000000000001" customHeight="1" x14ac:dyDescent="0.7">
      <c r="C19" s="23" t="str">
        <f t="shared" si="1"/>
        <v>ここね江戸川</v>
      </c>
      <c r="D19" s="7" t="s">
        <v>16</v>
      </c>
      <c r="E19" s="8" t="str">
        <f t="shared" si="0"/>
        <v>ここね江戸川13</v>
      </c>
      <c r="F19" s="22" t="s">
        <v>77</v>
      </c>
      <c r="G19" s="22" t="s">
        <v>77</v>
      </c>
      <c r="H19" s="22" t="s">
        <v>77</v>
      </c>
      <c r="I19" s="22" t="s">
        <v>77</v>
      </c>
      <c r="J19" s="22" t="s">
        <v>77</v>
      </c>
      <c r="K19" s="22" t="s">
        <v>77</v>
      </c>
      <c r="L19" s="22" t="s">
        <v>77</v>
      </c>
      <c r="M19" s="22" t="s">
        <v>77</v>
      </c>
      <c r="N19" s="22" t="s">
        <v>77</v>
      </c>
      <c r="O19" s="22" t="s">
        <v>77</v>
      </c>
      <c r="P19" s="22" t="s">
        <v>77</v>
      </c>
      <c r="Q19" s="22" t="s">
        <v>144</v>
      </c>
      <c r="R19" s="22" t="s">
        <v>77</v>
      </c>
      <c r="S19" s="22" t="s">
        <v>77</v>
      </c>
      <c r="T19" s="22" t="s">
        <v>144</v>
      </c>
      <c r="U19" s="22" t="s">
        <v>77</v>
      </c>
      <c r="V19" s="22" t="s">
        <v>77</v>
      </c>
      <c r="W19" s="22" t="s">
        <v>77</v>
      </c>
      <c r="X19" s="22" t="s">
        <v>77</v>
      </c>
      <c r="Y19" s="22" t="s">
        <v>77</v>
      </c>
      <c r="Z19" s="22" t="s">
        <v>77</v>
      </c>
      <c r="AA19" s="22" t="s">
        <v>77</v>
      </c>
      <c r="AB19" s="22" t="s">
        <v>77</v>
      </c>
      <c r="AC19" s="22" t="s">
        <v>77</v>
      </c>
      <c r="AD19" s="22" t="s">
        <v>77</v>
      </c>
      <c r="AE19" s="22" t="s">
        <v>77</v>
      </c>
      <c r="AF19" s="9"/>
      <c r="AG19" s="9"/>
      <c r="AH19" s="9"/>
      <c r="AI19" s="9"/>
      <c r="AJ19" s="9"/>
      <c r="AK19" s="101"/>
      <c r="AL19" s="97"/>
      <c r="AM19" s="9"/>
      <c r="AN19" s="9"/>
      <c r="AO19" s="9"/>
      <c r="AP19" s="9"/>
      <c r="AQ19" s="9"/>
      <c r="AR19" s="98"/>
      <c r="AS19" s="9"/>
      <c r="AT19" s="9"/>
      <c r="AU19" s="9"/>
      <c r="AV19" s="9"/>
      <c r="AW19" s="9"/>
      <c r="AX19" s="9"/>
      <c r="AY19" s="98"/>
      <c r="AZ19" s="98"/>
    </row>
    <row r="20" spans="3:52" ht="20.100000000000001" customHeight="1" x14ac:dyDescent="0.7">
      <c r="C20" s="23" t="str">
        <f t="shared" si="1"/>
        <v>ここね江戸川</v>
      </c>
      <c r="D20" s="7" t="s">
        <v>17</v>
      </c>
      <c r="E20" s="8" t="str">
        <f t="shared" si="0"/>
        <v>ここね江戸川14</v>
      </c>
      <c r="F20" s="22" t="s">
        <v>77</v>
      </c>
      <c r="G20" s="22" t="s">
        <v>77</v>
      </c>
      <c r="H20" s="22" t="s">
        <v>143</v>
      </c>
      <c r="I20" s="22" t="s">
        <v>77</v>
      </c>
      <c r="J20" s="22" t="s">
        <v>77</v>
      </c>
      <c r="K20" s="22" t="s">
        <v>77</v>
      </c>
      <c r="L20" s="22" t="s">
        <v>77</v>
      </c>
      <c r="M20" s="22" t="s">
        <v>77</v>
      </c>
      <c r="N20" s="22" t="s">
        <v>77</v>
      </c>
      <c r="O20" s="22" t="s">
        <v>77</v>
      </c>
      <c r="P20" s="22" t="s">
        <v>77</v>
      </c>
      <c r="Q20" s="22" t="s">
        <v>77</v>
      </c>
      <c r="R20" s="22" t="s">
        <v>77</v>
      </c>
      <c r="S20" s="22" t="s">
        <v>77</v>
      </c>
      <c r="T20" s="22" t="s">
        <v>77</v>
      </c>
      <c r="U20" s="22" t="s">
        <v>77</v>
      </c>
      <c r="V20" s="22" t="s">
        <v>77</v>
      </c>
      <c r="W20" s="22" t="s">
        <v>77</v>
      </c>
      <c r="X20" s="22" t="s">
        <v>77</v>
      </c>
      <c r="Y20" s="22" t="s">
        <v>77</v>
      </c>
      <c r="Z20" s="22" t="s">
        <v>77</v>
      </c>
      <c r="AA20" s="22" t="s">
        <v>77</v>
      </c>
      <c r="AB20" s="22" t="s">
        <v>77</v>
      </c>
      <c r="AC20" s="22" t="s">
        <v>77</v>
      </c>
      <c r="AD20" s="22" t="s">
        <v>77</v>
      </c>
      <c r="AE20" s="22" t="s">
        <v>77</v>
      </c>
      <c r="AF20" s="9"/>
      <c r="AG20" s="9"/>
      <c r="AH20" s="9"/>
      <c r="AI20" s="9"/>
      <c r="AJ20" s="9"/>
      <c r="AK20" s="102"/>
      <c r="AL20" s="98"/>
      <c r="AM20" s="9"/>
      <c r="AN20" s="9"/>
      <c r="AO20" s="9"/>
      <c r="AP20" s="9"/>
      <c r="AQ20" s="9"/>
      <c r="AR20" s="99"/>
      <c r="AS20" s="9"/>
      <c r="AT20" s="9"/>
      <c r="AU20" s="9"/>
      <c r="AV20" s="9"/>
      <c r="AW20" s="9"/>
      <c r="AX20" s="9"/>
      <c r="AY20" s="99"/>
      <c r="AZ20" s="98"/>
    </row>
    <row r="21" spans="3:52" ht="20.100000000000001" customHeight="1" x14ac:dyDescent="0.7">
      <c r="C21" s="23" t="str">
        <f t="shared" si="1"/>
        <v>ここね江戸川</v>
      </c>
      <c r="D21" s="7" t="s">
        <v>18</v>
      </c>
      <c r="E21" s="8" t="str">
        <f t="shared" si="0"/>
        <v>ここね江戸川15</v>
      </c>
      <c r="F21" s="22" t="s">
        <v>77</v>
      </c>
      <c r="G21" s="22" t="s">
        <v>77</v>
      </c>
      <c r="H21" s="22" t="s">
        <v>77</v>
      </c>
      <c r="I21" s="22" t="s">
        <v>77</v>
      </c>
      <c r="J21" s="22" t="s">
        <v>77</v>
      </c>
      <c r="K21" s="22" t="s">
        <v>77</v>
      </c>
      <c r="L21" s="22" t="s">
        <v>77</v>
      </c>
      <c r="M21" s="22" t="s">
        <v>77</v>
      </c>
      <c r="N21" s="22" t="s">
        <v>77</v>
      </c>
      <c r="O21" s="22" t="s">
        <v>77</v>
      </c>
      <c r="P21" s="22" t="s">
        <v>77</v>
      </c>
      <c r="Q21" s="22" t="s">
        <v>78</v>
      </c>
      <c r="R21" s="22" t="s">
        <v>77</v>
      </c>
      <c r="S21" s="22" t="s">
        <v>77</v>
      </c>
      <c r="T21" s="22" t="s">
        <v>77</v>
      </c>
      <c r="U21" s="22" t="s">
        <v>77</v>
      </c>
      <c r="V21" s="22" t="s">
        <v>77</v>
      </c>
      <c r="W21" s="22" t="s">
        <v>77</v>
      </c>
      <c r="X21" s="22" t="s">
        <v>77</v>
      </c>
      <c r="Y21" s="22" t="s">
        <v>77</v>
      </c>
      <c r="Z21" s="22" t="s">
        <v>77</v>
      </c>
      <c r="AA21" s="22" t="s">
        <v>77</v>
      </c>
      <c r="AB21" s="22" t="s">
        <v>77</v>
      </c>
      <c r="AC21" s="22" t="s">
        <v>77</v>
      </c>
      <c r="AD21" s="22" t="s">
        <v>77</v>
      </c>
      <c r="AE21" s="22" t="s">
        <v>77</v>
      </c>
      <c r="AF21" s="9"/>
      <c r="AG21" s="9"/>
      <c r="AH21" s="9"/>
      <c r="AI21" s="9"/>
      <c r="AJ21" s="9"/>
      <c r="AK21" s="9"/>
      <c r="AL21" s="99"/>
      <c r="AM21" s="9"/>
      <c r="AN21" s="9"/>
      <c r="AO21" s="9"/>
      <c r="AP21" s="9"/>
      <c r="AQ21" s="9"/>
      <c r="AR21" s="9"/>
      <c r="AS21" s="9"/>
      <c r="AT21" s="9"/>
      <c r="AU21" s="9"/>
      <c r="AV21" s="9"/>
      <c r="AW21" s="9"/>
      <c r="AX21" s="9"/>
      <c r="AY21" s="9"/>
      <c r="AZ21" s="98"/>
    </row>
    <row r="22" spans="3:52" ht="20.100000000000001" customHeight="1" x14ac:dyDescent="0.7">
      <c r="C22" s="23" t="str">
        <f t="shared" si="1"/>
        <v>ここね江戸川</v>
      </c>
      <c r="D22" s="7" t="s">
        <v>20</v>
      </c>
      <c r="E22" s="8" t="str">
        <f t="shared" si="0"/>
        <v>ここね江戸川16</v>
      </c>
      <c r="F22" s="22" t="s">
        <v>77</v>
      </c>
      <c r="G22" s="22" t="s">
        <v>77</v>
      </c>
      <c r="H22" s="22" t="s">
        <v>77</v>
      </c>
      <c r="I22" s="22" t="s">
        <v>77</v>
      </c>
      <c r="J22" s="22" t="s">
        <v>77</v>
      </c>
      <c r="K22" s="22" t="s">
        <v>77</v>
      </c>
      <c r="L22" s="22" t="s">
        <v>77</v>
      </c>
      <c r="M22" s="22" t="s">
        <v>77</v>
      </c>
      <c r="N22" s="22" t="s">
        <v>77</v>
      </c>
      <c r="O22" s="22" t="s">
        <v>77</v>
      </c>
      <c r="P22" s="22" t="s">
        <v>77</v>
      </c>
      <c r="Q22" s="22" t="s">
        <v>144</v>
      </c>
      <c r="R22" s="22" t="s">
        <v>77</v>
      </c>
      <c r="S22" s="22" t="s">
        <v>77</v>
      </c>
      <c r="T22" s="22" t="s">
        <v>77</v>
      </c>
      <c r="U22" s="22" t="s">
        <v>77</v>
      </c>
      <c r="V22" s="22" t="s">
        <v>77</v>
      </c>
      <c r="W22" s="22" t="s">
        <v>77</v>
      </c>
      <c r="X22" s="22" t="s">
        <v>77</v>
      </c>
      <c r="Y22" s="22" t="s">
        <v>77</v>
      </c>
      <c r="Z22" s="22" t="s">
        <v>77</v>
      </c>
      <c r="AA22" s="22" t="s">
        <v>77</v>
      </c>
      <c r="AB22" s="22" t="s">
        <v>77</v>
      </c>
      <c r="AC22" s="22" t="s">
        <v>77</v>
      </c>
      <c r="AD22" s="22" t="s">
        <v>77</v>
      </c>
      <c r="AE22" s="22" t="s">
        <v>77</v>
      </c>
      <c r="AF22" s="9"/>
      <c r="AG22" s="9"/>
      <c r="AH22" s="9"/>
      <c r="AI22" s="9"/>
      <c r="AJ22" s="9"/>
      <c r="AK22" s="9"/>
      <c r="AL22" s="97"/>
      <c r="AM22" s="9"/>
      <c r="AN22" s="9"/>
      <c r="AO22" s="9"/>
      <c r="AP22" s="9"/>
      <c r="AQ22" s="9"/>
      <c r="AR22" s="9"/>
      <c r="AS22" s="9"/>
      <c r="AT22" s="9"/>
      <c r="AU22" s="9"/>
      <c r="AV22" s="9"/>
      <c r="AW22" s="9"/>
      <c r="AX22" s="9"/>
      <c r="AY22" s="9"/>
      <c r="AZ22" s="99"/>
    </row>
    <row r="23" spans="3:52" ht="20.100000000000001" customHeight="1" x14ac:dyDescent="0.7">
      <c r="C23" s="23" t="str">
        <f t="shared" si="1"/>
        <v>ここね江戸川</v>
      </c>
      <c r="D23" s="7" t="s">
        <v>21</v>
      </c>
      <c r="E23" s="8" t="str">
        <f t="shared" si="0"/>
        <v>ここね江戸川17</v>
      </c>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9"/>
      <c r="AG23" s="9"/>
      <c r="AH23" s="9"/>
      <c r="AI23" s="9"/>
      <c r="AJ23" s="9"/>
      <c r="AK23" s="9"/>
      <c r="AL23" s="98"/>
      <c r="AM23" s="9"/>
      <c r="AN23" s="9"/>
      <c r="AO23" s="9"/>
      <c r="AP23" s="9"/>
      <c r="AQ23" s="9"/>
      <c r="AR23" s="9"/>
      <c r="AS23" s="9"/>
      <c r="AT23" s="9"/>
      <c r="AU23" s="9"/>
      <c r="AV23" s="9"/>
      <c r="AW23" s="9"/>
      <c r="AX23" s="9"/>
      <c r="AY23" s="9"/>
      <c r="AZ23" s="97"/>
    </row>
    <row r="24" spans="3:52" ht="20.100000000000001" customHeight="1" x14ac:dyDescent="0.7">
      <c r="C24" s="23" t="str">
        <f t="shared" si="1"/>
        <v>ここね江戸川</v>
      </c>
      <c r="D24" s="7" t="s">
        <v>22</v>
      </c>
      <c r="E24" s="8" t="str">
        <f t="shared" si="0"/>
        <v>ここね江戸川18</v>
      </c>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9"/>
      <c r="AG24" s="9"/>
      <c r="AH24" s="9"/>
      <c r="AI24" s="9"/>
      <c r="AJ24" s="9"/>
      <c r="AK24" s="9"/>
      <c r="AL24" s="99"/>
      <c r="AM24" s="9"/>
      <c r="AN24" s="9"/>
      <c r="AO24" s="9"/>
      <c r="AP24" s="9"/>
      <c r="AQ24" s="9"/>
      <c r="AR24" s="9"/>
      <c r="AS24" s="9"/>
      <c r="AT24" s="9"/>
      <c r="AU24" s="9"/>
      <c r="AV24" s="9"/>
      <c r="AW24" s="9"/>
      <c r="AX24" s="9"/>
      <c r="AY24" s="9"/>
      <c r="AZ24" s="98"/>
    </row>
    <row r="25" spans="3:52" ht="20.100000000000001" customHeight="1" x14ac:dyDescent="0.7">
      <c r="C25" s="23" t="str">
        <f t="shared" si="1"/>
        <v>ここね江戸川</v>
      </c>
      <c r="D25" s="7" t="s">
        <v>24</v>
      </c>
      <c r="E25" s="8" t="str">
        <f t="shared" si="0"/>
        <v>ここね江戸川19</v>
      </c>
      <c r="F25" s="23"/>
      <c r="G25" s="23"/>
      <c r="H25" s="23"/>
      <c r="I25" s="23"/>
      <c r="J25" s="23"/>
      <c r="K25" s="23"/>
      <c r="L25" s="23"/>
      <c r="M25" s="23"/>
      <c r="N25" s="23"/>
      <c r="O25" s="23"/>
      <c r="P25" s="23"/>
      <c r="Q25" s="23"/>
      <c r="R25" s="23"/>
      <c r="S25" s="23"/>
      <c r="T25" s="23"/>
      <c r="U25" s="22"/>
      <c r="V25" s="23"/>
      <c r="W25" s="23"/>
      <c r="X25" s="23"/>
      <c r="Y25" s="23"/>
      <c r="Z25" s="23"/>
      <c r="AA25" s="23"/>
      <c r="AB25" s="23"/>
      <c r="AC25" s="23"/>
      <c r="AD25" s="23"/>
      <c r="AE25" s="23"/>
      <c r="AF25" s="9"/>
      <c r="AG25" s="9"/>
      <c r="AH25" s="9"/>
      <c r="AI25" s="9"/>
      <c r="AJ25" s="9"/>
      <c r="AK25" s="9"/>
      <c r="AL25" s="9"/>
      <c r="AM25" s="9"/>
      <c r="AN25" s="9"/>
      <c r="AO25" s="9"/>
      <c r="AP25" s="9"/>
      <c r="AQ25" s="9"/>
      <c r="AR25" s="9"/>
      <c r="AS25" s="9"/>
      <c r="AT25" s="9"/>
      <c r="AU25" s="9"/>
      <c r="AV25" s="9"/>
      <c r="AW25" s="9"/>
      <c r="AX25" s="9"/>
      <c r="AY25" s="9"/>
      <c r="AZ25" s="99"/>
    </row>
    <row r="26" spans="3:52" ht="20.100000000000001" customHeight="1" x14ac:dyDescent="0.7">
      <c r="C26" s="23" t="str">
        <f t="shared" si="1"/>
        <v>ここね江戸川</v>
      </c>
      <c r="D26" s="7" t="s">
        <v>25</v>
      </c>
      <c r="E26" s="8" t="str">
        <f t="shared" si="0"/>
        <v>ここね江戸川20</v>
      </c>
      <c r="F26" s="23"/>
      <c r="G26" s="23"/>
      <c r="H26" s="23"/>
      <c r="I26" s="23"/>
      <c r="J26" s="23"/>
      <c r="K26" s="23"/>
      <c r="L26" s="23"/>
      <c r="M26" s="23"/>
      <c r="N26" s="23"/>
      <c r="O26" s="23"/>
      <c r="P26" s="23"/>
      <c r="Q26" s="23"/>
      <c r="R26" s="23"/>
      <c r="S26" s="23"/>
      <c r="T26" s="23"/>
      <c r="U26" s="22"/>
      <c r="V26" s="23"/>
      <c r="W26" s="23"/>
      <c r="X26" s="23"/>
      <c r="Y26" s="23"/>
      <c r="Z26" s="23"/>
      <c r="AA26" s="23"/>
      <c r="AB26" s="23"/>
      <c r="AC26" s="23"/>
      <c r="AD26" s="23"/>
      <c r="AE26" s="23"/>
      <c r="AF26" s="9"/>
      <c r="AG26" s="9"/>
      <c r="AH26" s="9"/>
      <c r="AI26" s="9"/>
      <c r="AJ26" s="9"/>
      <c r="AK26" s="9"/>
      <c r="AL26" s="9"/>
      <c r="AM26" s="9"/>
      <c r="AN26" s="9"/>
      <c r="AO26" s="9"/>
      <c r="AP26" s="9"/>
      <c r="AQ26" s="9"/>
      <c r="AR26" s="9"/>
      <c r="AS26" s="9"/>
      <c r="AT26" s="9"/>
      <c r="AU26" s="9"/>
      <c r="AV26" s="9"/>
      <c r="AW26" s="9"/>
      <c r="AX26" s="9"/>
      <c r="AY26" s="9"/>
      <c r="AZ26" s="9"/>
    </row>
    <row r="27" spans="3:52" ht="20.100000000000001" customHeight="1" x14ac:dyDescent="0.7">
      <c r="C27" s="23" t="str">
        <f t="shared" si="1"/>
        <v>ここね江戸川</v>
      </c>
      <c r="D27" s="7" t="s">
        <v>26</v>
      </c>
      <c r="E27" s="8" t="str">
        <f t="shared" si="0"/>
        <v>ここね江戸川21</v>
      </c>
      <c r="F27" s="23"/>
      <c r="G27" s="23"/>
      <c r="H27" s="23"/>
      <c r="I27" s="23"/>
      <c r="J27" s="23"/>
      <c r="K27" s="23"/>
      <c r="L27" s="23"/>
      <c r="M27" s="23"/>
      <c r="N27" s="23"/>
      <c r="O27" s="23"/>
      <c r="P27" s="23"/>
      <c r="Q27" s="23"/>
      <c r="R27" s="23"/>
      <c r="S27" s="23"/>
      <c r="T27" s="23"/>
      <c r="U27" s="22"/>
      <c r="V27" s="23"/>
      <c r="W27" s="23"/>
      <c r="X27" s="23"/>
      <c r="Y27" s="23"/>
      <c r="Z27" s="23"/>
      <c r="AA27" s="23"/>
      <c r="AB27" s="23"/>
      <c r="AC27" s="23"/>
      <c r="AD27" s="23"/>
      <c r="AE27" s="23"/>
      <c r="AF27" s="9"/>
      <c r="AG27" s="9"/>
      <c r="AH27" s="9"/>
      <c r="AI27" s="9"/>
      <c r="AJ27" s="9"/>
      <c r="AK27" s="9"/>
      <c r="AL27" s="9"/>
      <c r="AM27" s="9"/>
      <c r="AN27" s="9"/>
      <c r="AO27" s="9"/>
      <c r="AP27" s="9"/>
      <c r="AQ27" s="9"/>
      <c r="AR27" s="9"/>
      <c r="AS27" s="9"/>
      <c r="AT27" s="9"/>
      <c r="AU27" s="9"/>
      <c r="AV27" s="9"/>
      <c r="AW27" s="9"/>
      <c r="AX27" s="9"/>
      <c r="AY27" s="9"/>
      <c r="AZ27" s="9"/>
    </row>
    <row r="28" spans="3:52" ht="20.100000000000001" customHeight="1" x14ac:dyDescent="0.7">
      <c r="C28" s="23" t="str">
        <f t="shared" si="1"/>
        <v>ここね江戸川</v>
      </c>
      <c r="D28" s="7" t="s">
        <v>27</v>
      </c>
      <c r="E28" s="8" t="str">
        <f t="shared" si="0"/>
        <v>ここね江戸川22</v>
      </c>
      <c r="F28" s="23"/>
      <c r="G28" s="23"/>
      <c r="H28" s="23"/>
      <c r="I28" s="23"/>
      <c r="J28" s="23"/>
      <c r="K28" s="23"/>
      <c r="L28" s="23"/>
      <c r="M28" s="23"/>
      <c r="N28" s="23"/>
      <c r="O28" s="23"/>
      <c r="P28" s="23"/>
      <c r="Q28" s="23"/>
      <c r="R28" s="23"/>
      <c r="S28" s="23"/>
      <c r="T28" s="23"/>
      <c r="U28" s="22"/>
      <c r="V28" s="23"/>
      <c r="W28" s="23"/>
      <c r="X28" s="23"/>
      <c r="Y28" s="23"/>
      <c r="Z28" s="23"/>
      <c r="AA28" s="23"/>
      <c r="AB28" s="23"/>
      <c r="AC28" s="23"/>
      <c r="AD28" s="23"/>
      <c r="AE28" s="23"/>
      <c r="AF28" s="9"/>
      <c r="AG28" s="9"/>
      <c r="AH28" s="9"/>
      <c r="AI28" s="9"/>
      <c r="AJ28" s="9"/>
      <c r="AK28" s="9"/>
      <c r="AL28" s="9"/>
      <c r="AM28" s="9"/>
      <c r="AN28" s="9"/>
      <c r="AO28" s="9"/>
      <c r="AP28" s="9"/>
      <c r="AQ28" s="9"/>
      <c r="AR28" s="9"/>
      <c r="AS28" s="9"/>
      <c r="AT28" s="9"/>
      <c r="AU28" s="9"/>
      <c r="AV28" s="9"/>
      <c r="AW28" s="9"/>
      <c r="AX28" s="9"/>
      <c r="AY28" s="9"/>
      <c r="AZ28" s="9"/>
    </row>
    <row r="29" spans="3:52" ht="20.100000000000001" customHeight="1" x14ac:dyDescent="0.7">
      <c r="C29" s="23" t="str">
        <f t="shared" si="1"/>
        <v>ここね江戸川</v>
      </c>
      <c r="D29" s="7" t="s">
        <v>28</v>
      </c>
      <c r="E29" s="8" t="str">
        <f t="shared" si="0"/>
        <v>ここね江戸川23</v>
      </c>
      <c r="F29" s="23"/>
      <c r="G29" s="23"/>
      <c r="H29" s="23"/>
      <c r="I29" s="23"/>
      <c r="J29" s="23"/>
      <c r="K29" s="23"/>
      <c r="L29" s="23"/>
      <c r="M29" s="23"/>
      <c r="N29" s="23"/>
      <c r="O29" s="23"/>
      <c r="P29" s="23"/>
      <c r="Q29" s="23"/>
      <c r="R29" s="23"/>
      <c r="S29" s="23"/>
      <c r="T29" s="23"/>
      <c r="U29" s="22"/>
      <c r="V29" s="23"/>
      <c r="W29" s="23"/>
      <c r="X29" s="23"/>
      <c r="Y29" s="23"/>
      <c r="Z29" s="23"/>
      <c r="AA29" s="23"/>
      <c r="AB29" s="23"/>
      <c r="AC29" s="23"/>
      <c r="AD29" s="23"/>
      <c r="AE29" s="23"/>
      <c r="AF29" s="9"/>
      <c r="AG29" s="9"/>
      <c r="AH29" s="9"/>
      <c r="AI29" s="9"/>
      <c r="AJ29" s="9"/>
      <c r="AK29" s="9"/>
      <c r="AL29" s="9"/>
      <c r="AM29" s="9"/>
      <c r="AN29" s="9"/>
      <c r="AO29" s="9"/>
      <c r="AP29" s="9"/>
      <c r="AQ29" s="9"/>
      <c r="AR29" s="9"/>
      <c r="AS29" s="9"/>
      <c r="AT29" s="9"/>
      <c r="AU29" s="9"/>
      <c r="AV29" s="9"/>
      <c r="AW29" s="9"/>
      <c r="AX29" s="9"/>
      <c r="AY29" s="9"/>
      <c r="AZ29" s="9"/>
    </row>
    <row r="30" spans="3:52" ht="20.100000000000001" customHeight="1" x14ac:dyDescent="0.7">
      <c r="C30" s="23" t="str">
        <f t="shared" si="1"/>
        <v>ここね江戸川</v>
      </c>
      <c r="D30" s="7" t="s">
        <v>29</v>
      </c>
      <c r="E30" s="8" t="str">
        <f t="shared" si="0"/>
        <v>ここね江戸川24</v>
      </c>
      <c r="F30" s="23"/>
      <c r="G30" s="23"/>
      <c r="H30" s="23"/>
      <c r="I30" s="23"/>
      <c r="J30" s="23"/>
      <c r="K30" s="23"/>
      <c r="L30" s="23"/>
      <c r="M30" s="23"/>
      <c r="N30" s="23"/>
      <c r="O30" s="23"/>
      <c r="P30" s="23"/>
      <c r="Q30" s="23"/>
      <c r="R30" s="23"/>
      <c r="S30" s="23"/>
      <c r="T30" s="23"/>
      <c r="U30" s="22"/>
      <c r="V30" s="23"/>
      <c r="W30" s="23"/>
      <c r="X30" s="23"/>
      <c r="Y30" s="23"/>
      <c r="Z30" s="23"/>
      <c r="AA30" s="23"/>
      <c r="AB30" s="23"/>
      <c r="AC30" s="23"/>
      <c r="AD30" s="23"/>
      <c r="AE30" s="23"/>
      <c r="AF30" s="9"/>
      <c r="AG30" s="9"/>
      <c r="AH30" s="9"/>
      <c r="AI30" s="9"/>
      <c r="AJ30" s="9"/>
      <c r="AK30" s="9"/>
      <c r="AL30" s="9"/>
      <c r="AM30" s="9"/>
      <c r="AN30" s="9"/>
      <c r="AO30" s="9"/>
      <c r="AP30" s="9"/>
      <c r="AQ30" s="9"/>
      <c r="AR30" s="9"/>
      <c r="AS30" s="9"/>
      <c r="AT30" s="9"/>
      <c r="AU30" s="9"/>
      <c r="AV30" s="9"/>
      <c r="AW30" s="9"/>
      <c r="AX30" s="9"/>
      <c r="AY30" s="9"/>
      <c r="AZ30" s="9"/>
    </row>
    <row r="31" spans="3:52" ht="20.100000000000001" customHeight="1" x14ac:dyDescent="0.7">
      <c r="C31" s="23" t="str">
        <f t="shared" si="1"/>
        <v>ここね江戸川</v>
      </c>
      <c r="D31" s="7" t="s">
        <v>30</v>
      </c>
      <c r="E31" s="8" t="str">
        <f t="shared" si="0"/>
        <v>ここね江戸川25</v>
      </c>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9"/>
      <c r="AG31" s="9"/>
      <c r="AH31" s="9"/>
      <c r="AI31" s="9"/>
      <c r="AJ31" s="9"/>
      <c r="AK31" s="9"/>
      <c r="AL31" s="9"/>
      <c r="AM31" s="9"/>
      <c r="AN31" s="9"/>
      <c r="AO31" s="9"/>
      <c r="AP31" s="9"/>
      <c r="AQ31" s="9"/>
      <c r="AR31" s="9"/>
      <c r="AS31" s="9"/>
      <c r="AT31" s="9"/>
      <c r="AU31" s="9"/>
      <c r="AV31" s="9"/>
      <c r="AW31" s="9"/>
      <c r="AX31" s="9"/>
      <c r="AY31" s="9"/>
      <c r="AZ31" s="9"/>
    </row>
    <row r="32" spans="3:52" ht="20.100000000000001" customHeight="1" x14ac:dyDescent="0.7">
      <c r="C32" s="23" t="str">
        <f t="shared" si="1"/>
        <v>ここね江戸川</v>
      </c>
      <c r="D32" s="7" t="s">
        <v>31</v>
      </c>
      <c r="E32" s="8" t="str">
        <f t="shared" si="0"/>
        <v>ここね江戸川26</v>
      </c>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9"/>
      <c r="AG32" s="9"/>
      <c r="AH32" s="9"/>
      <c r="AI32" s="9"/>
      <c r="AJ32" s="9"/>
      <c r="AK32" s="9"/>
      <c r="AL32" s="9"/>
      <c r="AM32" s="9"/>
      <c r="AN32" s="9"/>
      <c r="AO32" s="9"/>
      <c r="AP32" s="9"/>
      <c r="AQ32" s="9"/>
      <c r="AR32" s="9"/>
      <c r="AS32" s="9"/>
      <c r="AT32" s="9"/>
      <c r="AU32" s="9"/>
      <c r="AV32" s="9"/>
      <c r="AW32" s="9"/>
      <c r="AX32" s="9"/>
      <c r="AY32" s="9"/>
      <c r="AZ32" s="9"/>
    </row>
    <row r="33" spans="2:52" ht="20.100000000000001" customHeight="1" x14ac:dyDescent="0.7">
      <c r="C33" s="23" t="str">
        <f t="shared" si="1"/>
        <v>ここね江戸川</v>
      </c>
      <c r="D33" s="7" t="s">
        <v>32</v>
      </c>
      <c r="E33" s="8" t="str">
        <f t="shared" si="0"/>
        <v>ここね江戸川27</v>
      </c>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9"/>
      <c r="AG33" s="9"/>
      <c r="AH33" s="9"/>
      <c r="AI33" s="9"/>
      <c r="AJ33" s="9"/>
      <c r="AK33" s="9"/>
      <c r="AL33" s="9"/>
      <c r="AM33" s="9"/>
      <c r="AN33" s="9"/>
      <c r="AO33" s="9"/>
      <c r="AP33" s="9"/>
      <c r="AQ33" s="9"/>
      <c r="AR33" s="9"/>
      <c r="AS33" s="9"/>
      <c r="AT33" s="9"/>
      <c r="AU33" s="9"/>
      <c r="AV33" s="9"/>
      <c r="AW33" s="9"/>
      <c r="AX33" s="9"/>
      <c r="AY33" s="9"/>
      <c r="AZ33" s="9"/>
    </row>
    <row r="34" spans="2:52" ht="20.100000000000001" customHeight="1" x14ac:dyDescent="0.7">
      <c r="C34" s="23" t="str">
        <f t="shared" si="1"/>
        <v>ここね江戸川</v>
      </c>
      <c r="D34" s="7" t="s">
        <v>33</v>
      </c>
      <c r="E34" s="8" t="str">
        <f t="shared" si="0"/>
        <v>ここね江戸川28</v>
      </c>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9"/>
      <c r="AG34" s="9"/>
      <c r="AH34" s="9"/>
      <c r="AI34" s="9"/>
      <c r="AJ34" s="9"/>
      <c r="AK34" s="9"/>
      <c r="AL34" s="9"/>
      <c r="AM34" s="9"/>
      <c r="AN34" s="9"/>
      <c r="AO34" s="9"/>
      <c r="AP34" s="9"/>
      <c r="AQ34" s="9"/>
      <c r="AR34" s="9"/>
      <c r="AS34" s="9"/>
      <c r="AT34" s="9"/>
      <c r="AU34" s="9"/>
      <c r="AV34" s="9"/>
      <c r="AW34" s="9"/>
      <c r="AX34" s="9"/>
      <c r="AY34" s="9"/>
      <c r="AZ34" s="9"/>
    </row>
    <row r="35" spans="2:52" ht="20.100000000000001" customHeight="1" x14ac:dyDescent="0.7">
      <c r="C35" s="23" t="str">
        <f t="shared" si="1"/>
        <v>ここね江戸川</v>
      </c>
      <c r="D35" s="7" t="s">
        <v>34</v>
      </c>
      <c r="E35" s="8" t="str">
        <f t="shared" si="0"/>
        <v>ここね江戸川29</v>
      </c>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9"/>
      <c r="AG35" s="9"/>
      <c r="AH35" s="9"/>
      <c r="AI35" s="9"/>
      <c r="AJ35" s="9"/>
      <c r="AK35" s="9"/>
      <c r="AL35" s="9"/>
      <c r="AM35" s="9"/>
      <c r="AN35" s="9"/>
      <c r="AO35" s="9"/>
      <c r="AP35" s="9"/>
      <c r="AQ35" s="9"/>
      <c r="AR35" s="9"/>
      <c r="AS35" s="9"/>
      <c r="AT35" s="9"/>
      <c r="AU35" s="9"/>
      <c r="AV35" s="9"/>
      <c r="AW35" s="9"/>
      <c r="AX35" s="9"/>
      <c r="AY35" s="9"/>
      <c r="AZ35" s="9"/>
    </row>
    <row r="36" spans="2:52" ht="20.100000000000001" customHeight="1" x14ac:dyDescent="0.7">
      <c r="C36" s="23" t="str">
        <f t="shared" si="1"/>
        <v>ここね江戸川</v>
      </c>
      <c r="D36" s="7" t="s">
        <v>35</v>
      </c>
      <c r="E36" s="8" t="str">
        <f t="shared" si="0"/>
        <v>ここね江戸川30</v>
      </c>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9"/>
      <c r="AG36" s="9"/>
      <c r="AH36" s="9"/>
      <c r="AI36" s="9"/>
      <c r="AJ36" s="9"/>
      <c r="AK36" s="9"/>
      <c r="AL36" s="9"/>
      <c r="AM36" s="9"/>
      <c r="AN36" s="9"/>
      <c r="AO36" s="9"/>
      <c r="AP36" s="9"/>
      <c r="AQ36" s="9"/>
      <c r="AR36" s="9"/>
      <c r="AS36" s="9"/>
      <c r="AT36" s="9"/>
      <c r="AU36" s="9"/>
      <c r="AV36" s="9"/>
      <c r="AW36" s="9"/>
      <c r="AX36" s="9"/>
      <c r="AY36" s="9"/>
      <c r="AZ36" s="9"/>
    </row>
    <row r="37" spans="2:52" ht="20.100000000000001" customHeight="1" x14ac:dyDescent="0.7">
      <c r="C37" s="23" t="str">
        <f t="shared" si="1"/>
        <v>ここね江戸川</v>
      </c>
      <c r="D37" s="7" t="s">
        <v>36</v>
      </c>
      <c r="E37" s="8" t="str">
        <f t="shared" si="0"/>
        <v>ここね江戸川31</v>
      </c>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9"/>
      <c r="AG37" s="9"/>
      <c r="AH37" s="9"/>
      <c r="AI37" s="9"/>
      <c r="AJ37" s="9"/>
      <c r="AK37" s="9"/>
      <c r="AL37" s="9"/>
      <c r="AM37" s="9"/>
      <c r="AN37" s="9"/>
      <c r="AO37" s="9"/>
      <c r="AP37" s="9"/>
      <c r="AQ37" s="9"/>
      <c r="AR37" s="9"/>
      <c r="AS37" s="9"/>
      <c r="AT37" s="9"/>
      <c r="AU37" s="9"/>
      <c r="AV37" s="9"/>
      <c r="AW37" s="9"/>
      <c r="AX37" s="9"/>
      <c r="AY37" s="9"/>
      <c r="AZ37" s="9"/>
    </row>
    <row r="38" spans="2:52" ht="20.100000000000001" customHeight="1" x14ac:dyDescent="0.7">
      <c r="C38" s="23" t="str">
        <f t="shared" si="1"/>
        <v>ここね江戸川</v>
      </c>
      <c r="D38" s="7" t="s">
        <v>37</v>
      </c>
      <c r="E38" s="8" t="str">
        <f t="shared" si="0"/>
        <v>ここね江戸川32</v>
      </c>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9"/>
      <c r="AG38" s="9"/>
      <c r="AH38" s="9"/>
      <c r="AI38" s="9"/>
      <c r="AJ38" s="9"/>
      <c r="AK38" s="9"/>
      <c r="AL38" s="9"/>
      <c r="AM38" s="9"/>
      <c r="AN38" s="9"/>
      <c r="AO38" s="9"/>
      <c r="AP38" s="9"/>
      <c r="AQ38" s="9"/>
      <c r="AR38" s="9"/>
      <c r="AS38" s="9"/>
      <c r="AT38" s="9"/>
      <c r="AU38" s="9"/>
      <c r="AV38" s="9"/>
      <c r="AW38" s="9"/>
      <c r="AX38" s="9"/>
      <c r="AY38" s="9"/>
      <c r="AZ38" s="9"/>
    </row>
    <row r="39" spans="2:52" ht="20.100000000000001" customHeight="1" x14ac:dyDescent="0.7">
      <c r="C39" s="23" t="str">
        <f t="shared" si="1"/>
        <v>ここね江戸川</v>
      </c>
      <c r="D39" s="7" t="s">
        <v>38</v>
      </c>
      <c r="E39" s="8" t="str">
        <f t="shared" si="0"/>
        <v>ここね江戸川33</v>
      </c>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9"/>
      <c r="AG39" s="9"/>
      <c r="AH39" s="9"/>
      <c r="AI39" s="9"/>
      <c r="AJ39" s="9"/>
      <c r="AK39" s="9"/>
      <c r="AL39" s="9"/>
      <c r="AM39" s="9"/>
      <c r="AN39" s="9"/>
      <c r="AO39" s="9"/>
      <c r="AP39" s="9"/>
      <c r="AQ39" s="9"/>
      <c r="AR39" s="9"/>
      <c r="AS39" s="9"/>
      <c r="AT39" s="9"/>
      <c r="AU39" s="9"/>
      <c r="AV39" s="9"/>
      <c r="AW39" s="9"/>
      <c r="AX39" s="9"/>
      <c r="AY39" s="9"/>
      <c r="AZ39" s="9"/>
    </row>
    <row r="40" spans="2:52" ht="20.100000000000001" customHeight="1" x14ac:dyDescent="0.7">
      <c r="C40" s="23" t="str">
        <f t="shared" si="1"/>
        <v>ここね江戸川</v>
      </c>
      <c r="D40" s="7" t="s">
        <v>39</v>
      </c>
      <c r="E40" s="8" t="str">
        <f t="shared" si="0"/>
        <v>ここね江戸川34</v>
      </c>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9"/>
      <c r="AG40" s="9"/>
      <c r="AH40" s="9"/>
      <c r="AI40" s="9"/>
      <c r="AJ40" s="9"/>
      <c r="AK40" s="9"/>
      <c r="AL40" s="9"/>
      <c r="AM40" s="9"/>
      <c r="AN40" s="9"/>
      <c r="AO40" s="9"/>
      <c r="AP40" s="9"/>
      <c r="AQ40" s="9"/>
      <c r="AR40" s="9"/>
      <c r="AS40" s="9"/>
      <c r="AT40" s="9"/>
      <c r="AU40" s="9"/>
      <c r="AV40" s="9"/>
      <c r="AW40" s="9"/>
      <c r="AX40" s="9"/>
      <c r="AY40" s="9"/>
      <c r="AZ40" s="9"/>
    </row>
    <row r="41" spans="2:52" ht="20.100000000000001" customHeight="1" x14ac:dyDescent="0.7">
      <c r="C41" s="23" t="str">
        <f t="shared" si="1"/>
        <v>ここね江戸川</v>
      </c>
      <c r="D41" s="7" t="s">
        <v>40</v>
      </c>
      <c r="E41" s="8" t="str">
        <f t="shared" si="0"/>
        <v>ここね江戸川35</v>
      </c>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9"/>
      <c r="AG41" s="9"/>
      <c r="AH41" s="9"/>
      <c r="AI41" s="9"/>
      <c r="AJ41" s="9"/>
      <c r="AK41" s="9"/>
      <c r="AL41" s="9"/>
      <c r="AM41" s="9"/>
      <c r="AN41" s="9"/>
      <c r="AO41" s="9"/>
      <c r="AP41" s="9"/>
      <c r="AQ41" s="9"/>
      <c r="AR41" s="9"/>
      <c r="AS41" s="9"/>
      <c r="AT41" s="9"/>
      <c r="AU41" s="9"/>
      <c r="AV41" s="9"/>
      <c r="AW41" s="9"/>
      <c r="AX41" s="9"/>
      <c r="AY41" s="9"/>
      <c r="AZ41" s="9"/>
    </row>
    <row r="42" spans="2:52" ht="20.100000000000001" customHeight="1" x14ac:dyDescent="0.7">
      <c r="C42" s="23" t="str">
        <f t="shared" si="1"/>
        <v>ここね江戸川</v>
      </c>
      <c r="D42" s="7" t="s">
        <v>41</v>
      </c>
      <c r="E42" s="8" t="str">
        <f t="shared" si="0"/>
        <v>ここね江戸川36</v>
      </c>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9"/>
      <c r="AG42" s="9"/>
      <c r="AH42" s="9"/>
      <c r="AI42" s="9"/>
      <c r="AJ42" s="9"/>
      <c r="AK42" s="9"/>
      <c r="AL42" s="9"/>
      <c r="AM42" s="9"/>
      <c r="AN42" s="9"/>
      <c r="AO42" s="9"/>
      <c r="AP42" s="9"/>
      <c r="AQ42" s="9"/>
      <c r="AR42" s="9"/>
      <c r="AS42" s="9"/>
      <c r="AT42" s="9"/>
      <c r="AU42" s="9"/>
      <c r="AV42" s="9"/>
      <c r="AW42" s="9"/>
      <c r="AX42" s="9"/>
      <c r="AY42" s="9"/>
      <c r="AZ42" s="9"/>
    </row>
    <row r="43" spans="2:52" ht="20.100000000000001" customHeight="1" x14ac:dyDescent="0.7">
      <c r="C43" s="23" t="str">
        <f t="shared" si="1"/>
        <v>ここね江戸川</v>
      </c>
      <c r="D43" s="7" t="s">
        <v>42</v>
      </c>
      <c r="E43" s="8" t="str">
        <f t="shared" si="0"/>
        <v>ここね江戸川37</v>
      </c>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9"/>
      <c r="AG43" s="9"/>
      <c r="AH43" s="9"/>
      <c r="AI43" s="9"/>
      <c r="AJ43" s="9"/>
      <c r="AK43" s="9"/>
      <c r="AL43" s="9"/>
      <c r="AM43" s="9"/>
      <c r="AN43" s="9"/>
      <c r="AO43" s="9"/>
      <c r="AP43" s="9"/>
      <c r="AQ43" s="9"/>
      <c r="AR43" s="9"/>
      <c r="AS43" s="9"/>
      <c r="AT43" s="9"/>
      <c r="AU43" s="9"/>
      <c r="AV43" s="9"/>
      <c r="AW43" s="9"/>
      <c r="AX43" s="9"/>
      <c r="AY43" s="9"/>
      <c r="AZ43" s="9"/>
    </row>
    <row r="44" spans="2:52" ht="20.100000000000001" customHeight="1" x14ac:dyDescent="0.7">
      <c r="C44" s="23" t="str">
        <f t="shared" si="1"/>
        <v>ここね江戸川</v>
      </c>
      <c r="D44" s="7" t="s">
        <v>43</v>
      </c>
      <c r="E44" s="8" t="str">
        <f t="shared" si="0"/>
        <v>ここね江戸川38</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9"/>
      <c r="AG44" s="9"/>
      <c r="AH44" s="9"/>
      <c r="AI44" s="9"/>
      <c r="AJ44" s="9"/>
      <c r="AK44" s="9"/>
      <c r="AL44" s="9"/>
      <c r="AM44" s="9"/>
      <c r="AN44" s="9"/>
      <c r="AO44" s="9"/>
      <c r="AP44" s="9"/>
      <c r="AQ44" s="9"/>
      <c r="AR44" s="9"/>
      <c r="AS44" s="9"/>
      <c r="AT44" s="9"/>
      <c r="AU44" s="9"/>
      <c r="AV44" s="9"/>
      <c r="AW44" s="9"/>
      <c r="AX44" s="9"/>
      <c r="AY44" s="9"/>
      <c r="AZ44" s="9"/>
    </row>
    <row r="45" spans="2:52" ht="20.100000000000001" customHeight="1" x14ac:dyDescent="0.7">
      <c r="C45" s="23" t="str">
        <f t="shared" si="1"/>
        <v>ここね江戸川</v>
      </c>
      <c r="D45" s="7" t="s">
        <v>44</v>
      </c>
      <c r="E45" s="8" t="str">
        <f t="shared" si="0"/>
        <v>ここね江戸川39</v>
      </c>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9"/>
      <c r="AG45" s="9"/>
      <c r="AH45" s="9"/>
      <c r="AI45" s="9"/>
      <c r="AJ45" s="9"/>
      <c r="AK45" s="9"/>
      <c r="AL45" s="9"/>
      <c r="AM45" s="9"/>
      <c r="AN45" s="9"/>
      <c r="AO45" s="9"/>
      <c r="AP45" s="9"/>
      <c r="AQ45" s="9"/>
      <c r="AR45" s="9"/>
      <c r="AS45" s="9"/>
      <c r="AT45" s="9"/>
      <c r="AU45" s="9"/>
      <c r="AV45" s="9"/>
      <c r="AW45" s="9"/>
      <c r="AX45" s="9"/>
      <c r="AY45" s="9"/>
      <c r="AZ45" s="9"/>
    </row>
    <row r="46" spans="2:52" ht="20.100000000000001" customHeight="1" x14ac:dyDescent="0.7">
      <c r="C46" s="24" t="str">
        <f t="shared" si="1"/>
        <v>ここね江戸川</v>
      </c>
      <c r="D46" s="10" t="s">
        <v>45</v>
      </c>
      <c r="E46" s="11" t="str">
        <f t="shared" si="0"/>
        <v>ここね江戸川40</v>
      </c>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9"/>
      <c r="AG46" s="9"/>
      <c r="AH46" s="9"/>
      <c r="AI46" s="9"/>
      <c r="AJ46" s="9"/>
      <c r="AK46" s="9"/>
      <c r="AL46" s="9"/>
      <c r="AM46" s="9"/>
      <c r="AN46" s="9"/>
      <c r="AO46" s="9"/>
      <c r="AP46" s="9"/>
      <c r="AQ46" s="9"/>
      <c r="AR46" s="9"/>
      <c r="AS46" s="9"/>
      <c r="AT46" s="9"/>
      <c r="AU46" s="9"/>
      <c r="AV46" s="9"/>
      <c r="AW46" s="9"/>
      <c r="AX46" s="9"/>
      <c r="AY46" s="9"/>
      <c r="AZ46" s="9"/>
    </row>
    <row r="47" spans="2:52" ht="18.95" customHeight="1" x14ac:dyDescent="0.7">
      <c r="D47" s="5"/>
    </row>
    <row r="48" spans="2:52" ht="18.95" customHeight="1" x14ac:dyDescent="0.7">
      <c r="B48" s="78" t="s">
        <v>70</v>
      </c>
      <c r="C48" s="73" t="s">
        <v>49</v>
      </c>
      <c r="D48" s="76" t="s">
        <v>0</v>
      </c>
      <c r="E48" s="77"/>
      <c r="F48" s="16">
        <f t="shared" ref="F48:AE48" si="2">COUNTIF(F7:F46,"はい")</f>
        <v>16</v>
      </c>
      <c r="G48" s="16">
        <f t="shared" si="2"/>
        <v>16</v>
      </c>
      <c r="H48" s="16">
        <f t="shared" si="2"/>
        <v>14</v>
      </c>
      <c r="I48" s="16">
        <f t="shared" si="2"/>
        <v>16</v>
      </c>
      <c r="J48" s="16">
        <f t="shared" si="2"/>
        <v>16</v>
      </c>
      <c r="K48" s="16">
        <f t="shared" si="2"/>
        <v>16</v>
      </c>
      <c r="L48" s="16">
        <f t="shared" si="2"/>
        <v>16</v>
      </c>
      <c r="M48" s="16">
        <f t="shared" si="2"/>
        <v>16</v>
      </c>
      <c r="N48" s="16">
        <f t="shared" si="2"/>
        <v>16</v>
      </c>
      <c r="O48" s="16">
        <f t="shared" si="2"/>
        <v>16</v>
      </c>
      <c r="P48" s="16">
        <f t="shared" si="2"/>
        <v>16</v>
      </c>
      <c r="Q48" s="16">
        <f t="shared" si="2"/>
        <v>6</v>
      </c>
      <c r="R48" s="16">
        <f t="shared" si="2"/>
        <v>16</v>
      </c>
      <c r="S48" s="16">
        <f t="shared" si="2"/>
        <v>16</v>
      </c>
      <c r="T48" s="16">
        <f t="shared" si="2"/>
        <v>13</v>
      </c>
      <c r="U48" s="16">
        <f t="shared" si="2"/>
        <v>16</v>
      </c>
      <c r="V48" s="16">
        <f t="shared" si="2"/>
        <v>16</v>
      </c>
      <c r="W48" s="16">
        <f t="shared" si="2"/>
        <v>14</v>
      </c>
      <c r="X48" s="16">
        <f t="shared" si="2"/>
        <v>16</v>
      </c>
      <c r="Y48" s="16">
        <f t="shared" si="2"/>
        <v>16</v>
      </c>
      <c r="Z48" s="16">
        <f t="shared" si="2"/>
        <v>16</v>
      </c>
      <c r="AA48" s="16">
        <f t="shared" si="2"/>
        <v>16</v>
      </c>
      <c r="AB48" s="16">
        <f t="shared" si="2"/>
        <v>15</v>
      </c>
      <c r="AC48" s="16">
        <f t="shared" si="2"/>
        <v>16</v>
      </c>
      <c r="AD48" s="16">
        <f t="shared" si="2"/>
        <v>16</v>
      </c>
      <c r="AE48" s="16">
        <f t="shared" si="2"/>
        <v>16</v>
      </c>
      <c r="AF48" s="16">
        <f t="shared" ref="AF48:AZ48" si="3">COUNTA(AF7:AF46)</f>
        <v>0</v>
      </c>
      <c r="AG48" s="16">
        <f t="shared" si="3"/>
        <v>0</v>
      </c>
      <c r="AH48" s="16">
        <f t="shared" si="3"/>
        <v>0</v>
      </c>
      <c r="AI48" s="16">
        <f t="shared" si="3"/>
        <v>0</v>
      </c>
      <c r="AJ48" s="16">
        <f t="shared" si="3"/>
        <v>0</v>
      </c>
      <c r="AK48" s="16">
        <f t="shared" si="3"/>
        <v>0</v>
      </c>
      <c r="AL48" s="16">
        <f t="shared" si="3"/>
        <v>0</v>
      </c>
      <c r="AM48" s="16">
        <f t="shared" si="3"/>
        <v>0</v>
      </c>
      <c r="AN48" s="16">
        <f t="shared" si="3"/>
        <v>0</v>
      </c>
      <c r="AO48" s="16">
        <f t="shared" si="3"/>
        <v>1</v>
      </c>
      <c r="AP48" s="16">
        <f t="shared" si="3"/>
        <v>0</v>
      </c>
      <c r="AQ48" s="16">
        <f t="shared" si="3"/>
        <v>0</v>
      </c>
      <c r="AR48" s="16">
        <f t="shared" si="3"/>
        <v>0</v>
      </c>
      <c r="AS48" s="16">
        <f t="shared" si="3"/>
        <v>0</v>
      </c>
      <c r="AT48" s="16">
        <f t="shared" si="3"/>
        <v>0</v>
      </c>
      <c r="AU48" s="16">
        <f t="shared" si="3"/>
        <v>0</v>
      </c>
      <c r="AV48" s="16">
        <f t="shared" si="3"/>
        <v>0</v>
      </c>
      <c r="AW48" s="16">
        <f t="shared" si="3"/>
        <v>0</v>
      </c>
      <c r="AX48" s="16">
        <f t="shared" si="3"/>
        <v>0</v>
      </c>
      <c r="AY48" s="16">
        <f t="shared" si="3"/>
        <v>0</v>
      </c>
      <c r="AZ48" s="16">
        <f t="shared" si="3"/>
        <v>0</v>
      </c>
    </row>
    <row r="49" spans="2:52" ht="18.95" customHeight="1" x14ac:dyDescent="0.7">
      <c r="B49" s="78"/>
      <c r="C49" s="74"/>
      <c r="D49" s="76" t="s">
        <v>137</v>
      </c>
      <c r="E49" s="77"/>
      <c r="F49" s="16">
        <f t="shared" ref="F49:AE49" si="4">COUNTIF(F7:F46,"どちらともいえない")</f>
        <v>0</v>
      </c>
      <c r="G49" s="16">
        <f t="shared" si="4"/>
        <v>0</v>
      </c>
      <c r="H49" s="16">
        <f t="shared" si="4"/>
        <v>0</v>
      </c>
      <c r="I49" s="16">
        <f t="shared" si="4"/>
        <v>0</v>
      </c>
      <c r="J49" s="16">
        <f t="shared" si="4"/>
        <v>0</v>
      </c>
      <c r="K49" s="16">
        <f t="shared" si="4"/>
        <v>0</v>
      </c>
      <c r="L49" s="16">
        <f t="shared" si="4"/>
        <v>0</v>
      </c>
      <c r="M49" s="16">
        <f t="shared" si="4"/>
        <v>0</v>
      </c>
      <c r="N49" s="16">
        <f t="shared" si="4"/>
        <v>0</v>
      </c>
      <c r="O49" s="16">
        <f t="shared" si="4"/>
        <v>0</v>
      </c>
      <c r="P49" s="16">
        <f t="shared" si="4"/>
        <v>0</v>
      </c>
      <c r="Q49" s="16">
        <f t="shared" si="4"/>
        <v>3</v>
      </c>
      <c r="R49" s="16">
        <f t="shared" si="4"/>
        <v>0</v>
      </c>
      <c r="S49" s="16">
        <f t="shared" si="4"/>
        <v>0</v>
      </c>
      <c r="T49" s="16">
        <f t="shared" si="4"/>
        <v>1</v>
      </c>
      <c r="U49" s="16">
        <f t="shared" si="4"/>
        <v>0</v>
      </c>
      <c r="V49" s="16">
        <f t="shared" si="4"/>
        <v>0</v>
      </c>
      <c r="W49" s="16">
        <f t="shared" si="4"/>
        <v>1</v>
      </c>
      <c r="X49" s="16">
        <f t="shared" si="4"/>
        <v>0</v>
      </c>
      <c r="Y49" s="16">
        <f t="shared" si="4"/>
        <v>0</v>
      </c>
      <c r="Z49" s="16">
        <f t="shared" si="4"/>
        <v>0</v>
      </c>
      <c r="AA49" s="16">
        <f t="shared" si="4"/>
        <v>0</v>
      </c>
      <c r="AB49" s="16">
        <f t="shared" si="4"/>
        <v>0</v>
      </c>
      <c r="AC49" s="16">
        <f t="shared" si="4"/>
        <v>0</v>
      </c>
      <c r="AD49" s="16">
        <f t="shared" si="4"/>
        <v>0</v>
      </c>
      <c r="AE49" s="16">
        <f t="shared" si="4"/>
        <v>0</v>
      </c>
      <c r="AF49" s="46"/>
      <c r="AG49" s="46"/>
      <c r="AH49" s="46"/>
      <c r="AI49" s="46"/>
      <c r="AJ49" s="46"/>
      <c r="AK49" s="46"/>
      <c r="AL49" s="46"/>
      <c r="AM49" s="46"/>
      <c r="AN49" s="46"/>
      <c r="AO49" s="46"/>
      <c r="AP49" s="46"/>
      <c r="AQ49" s="46"/>
      <c r="AR49" s="46"/>
      <c r="AS49" s="46"/>
      <c r="AT49" s="46"/>
      <c r="AU49" s="46"/>
      <c r="AV49" s="46"/>
      <c r="AW49" s="46"/>
      <c r="AX49" s="46"/>
      <c r="AY49" s="46"/>
      <c r="AZ49" s="46"/>
    </row>
    <row r="50" spans="2:52" ht="18.95" customHeight="1" x14ac:dyDescent="0.7">
      <c r="B50" s="78"/>
      <c r="C50" s="74"/>
      <c r="D50" s="76" t="s">
        <v>1</v>
      </c>
      <c r="E50" s="77"/>
      <c r="F50" s="16">
        <f t="shared" ref="F50:AE50" si="5">COUNTIF(F7:F46,"いいえ")</f>
        <v>0</v>
      </c>
      <c r="G50" s="16">
        <f t="shared" si="5"/>
        <v>0</v>
      </c>
      <c r="H50" s="16">
        <f t="shared" si="5"/>
        <v>0</v>
      </c>
      <c r="I50" s="16">
        <f t="shared" si="5"/>
        <v>0</v>
      </c>
      <c r="J50" s="16">
        <f t="shared" si="5"/>
        <v>0</v>
      </c>
      <c r="K50" s="16">
        <f t="shared" si="5"/>
        <v>0</v>
      </c>
      <c r="L50" s="16">
        <f t="shared" si="5"/>
        <v>0</v>
      </c>
      <c r="M50" s="16">
        <f t="shared" si="5"/>
        <v>0</v>
      </c>
      <c r="N50" s="16">
        <f t="shared" si="5"/>
        <v>0</v>
      </c>
      <c r="O50" s="16">
        <f t="shared" si="5"/>
        <v>0</v>
      </c>
      <c r="P50" s="16">
        <f t="shared" si="5"/>
        <v>0</v>
      </c>
      <c r="Q50" s="16">
        <f t="shared" si="5"/>
        <v>4</v>
      </c>
      <c r="R50" s="16">
        <f t="shared" si="5"/>
        <v>0</v>
      </c>
      <c r="S50" s="16">
        <f t="shared" si="5"/>
        <v>0</v>
      </c>
      <c r="T50" s="16">
        <f t="shared" si="5"/>
        <v>0</v>
      </c>
      <c r="U50" s="16">
        <f t="shared" si="5"/>
        <v>0</v>
      </c>
      <c r="V50" s="16">
        <f t="shared" si="5"/>
        <v>0</v>
      </c>
      <c r="W50" s="16">
        <f t="shared" si="5"/>
        <v>0</v>
      </c>
      <c r="X50" s="16">
        <f t="shared" si="5"/>
        <v>0</v>
      </c>
      <c r="Y50" s="16">
        <f t="shared" si="5"/>
        <v>0</v>
      </c>
      <c r="Z50" s="16">
        <f t="shared" si="5"/>
        <v>0</v>
      </c>
      <c r="AA50" s="16">
        <f t="shared" si="5"/>
        <v>0</v>
      </c>
      <c r="AB50" s="16">
        <f t="shared" si="5"/>
        <v>0</v>
      </c>
      <c r="AC50" s="16">
        <f t="shared" si="5"/>
        <v>0</v>
      </c>
      <c r="AD50" s="16">
        <f t="shared" si="5"/>
        <v>0</v>
      </c>
      <c r="AE50" s="16">
        <f t="shared" si="5"/>
        <v>0</v>
      </c>
    </row>
    <row r="51" spans="2:52" ht="18.95" customHeight="1" x14ac:dyDescent="0.7">
      <c r="B51" s="78"/>
      <c r="C51" s="74"/>
      <c r="D51" s="76" t="s">
        <v>138</v>
      </c>
      <c r="E51" s="77"/>
      <c r="F51" s="16">
        <f t="shared" ref="F51:AE51" si="6">COUNTIF(F7:F46,"わからない")</f>
        <v>0</v>
      </c>
      <c r="G51" s="16">
        <f t="shared" si="6"/>
        <v>0</v>
      </c>
      <c r="H51" s="16">
        <f t="shared" si="6"/>
        <v>2</v>
      </c>
      <c r="I51" s="16">
        <f t="shared" si="6"/>
        <v>0</v>
      </c>
      <c r="J51" s="16">
        <f t="shared" si="6"/>
        <v>0</v>
      </c>
      <c r="K51" s="16">
        <f t="shared" si="6"/>
        <v>0</v>
      </c>
      <c r="L51" s="16">
        <f t="shared" si="6"/>
        <v>0</v>
      </c>
      <c r="M51" s="16">
        <f t="shared" si="6"/>
        <v>0</v>
      </c>
      <c r="N51" s="16">
        <f t="shared" si="6"/>
        <v>0</v>
      </c>
      <c r="O51" s="16">
        <f t="shared" si="6"/>
        <v>0</v>
      </c>
      <c r="P51" s="16">
        <f t="shared" si="6"/>
        <v>0</v>
      </c>
      <c r="Q51" s="16">
        <f t="shared" si="6"/>
        <v>3</v>
      </c>
      <c r="R51" s="16">
        <f t="shared" si="6"/>
        <v>0</v>
      </c>
      <c r="S51" s="16">
        <f t="shared" si="6"/>
        <v>0</v>
      </c>
      <c r="T51" s="16">
        <f t="shared" si="6"/>
        <v>2</v>
      </c>
      <c r="U51" s="16">
        <f t="shared" si="6"/>
        <v>0</v>
      </c>
      <c r="V51" s="16">
        <f t="shared" si="6"/>
        <v>0</v>
      </c>
      <c r="W51" s="16">
        <f t="shared" si="6"/>
        <v>1</v>
      </c>
      <c r="X51" s="16">
        <f t="shared" si="6"/>
        <v>0</v>
      </c>
      <c r="Y51" s="16">
        <f t="shared" si="6"/>
        <v>0</v>
      </c>
      <c r="Z51" s="16">
        <f t="shared" si="6"/>
        <v>0</v>
      </c>
      <c r="AA51" s="16">
        <f t="shared" si="6"/>
        <v>0</v>
      </c>
      <c r="AB51" s="16">
        <f t="shared" si="6"/>
        <v>1</v>
      </c>
      <c r="AC51" s="16">
        <f t="shared" si="6"/>
        <v>0</v>
      </c>
      <c r="AD51" s="16">
        <f t="shared" si="6"/>
        <v>0</v>
      </c>
      <c r="AE51" s="16">
        <f t="shared" si="6"/>
        <v>0</v>
      </c>
    </row>
    <row r="52" spans="2:52" ht="18.95" customHeight="1" x14ac:dyDescent="0.7">
      <c r="B52" s="78"/>
      <c r="C52" s="75"/>
      <c r="D52" s="76" t="s">
        <v>48</v>
      </c>
      <c r="E52" s="77"/>
      <c r="F52" s="16">
        <f>SUM(F48:F51)</f>
        <v>16</v>
      </c>
      <c r="G52" s="16">
        <f t="shared" ref="G52:AE52" si="7">SUM(G48:G51)</f>
        <v>16</v>
      </c>
      <c r="H52" s="16">
        <f t="shared" si="7"/>
        <v>16</v>
      </c>
      <c r="I52" s="16">
        <f t="shared" si="7"/>
        <v>16</v>
      </c>
      <c r="J52" s="16">
        <f t="shared" si="7"/>
        <v>16</v>
      </c>
      <c r="K52" s="16">
        <f t="shared" si="7"/>
        <v>16</v>
      </c>
      <c r="L52" s="16">
        <f t="shared" si="7"/>
        <v>16</v>
      </c>
      <c r="M52" s="16">
        <f t="shared" si="7"/>
        <v>16</v>
      </c>
      <c r="N52" s="16">
        <f t="shared" si="7"/>
        <v>16</v>
      </c>
      <c r="O52" s="16">
        <f t="shared" si="7"/>
        <v>16</v>
      </c>
      <c r="P52" s="16">
        <f t="shared" si="7"/>
        <v>16</v>
      </c>
      <c r="Q52" s="16">
        <f t="shared" si="7"/>
        <v>16</v>
      </c>
      <c r="R52" s="16">
        <f t="shared" si="7"/>
        <v>16</v>
      </c>
      <c r="S52" s="16">
        <f t="shared" si="7"/>
        <v>16</v>
      </c>
      <c r="T52" s="16">
        <f t="shared" si="7"/>
        <v>16</v>
      </c>
      <c r="U52" s="16">
        <f t="shared" si="7"/>
        <v>16</v>
      </c>
      <c r="V52" s="16">
        <f t="shared" si="7"/>
        <v>16</v>
      </c>
      <c r="W52" s="16">
        <f t="shared" si="7"/>
        <v>16</v>
      </c>
      <c r="X52" s="16">
        <f t="shared" si="7"/>
        <v>16</v>
      </c>
      <c r="Y52" s="16">
        <f t="shared" si="7"/>
        <v>16</v>
      </c>
      <c r="Z52" s="16">
        <f t="shared" si="7"/>
        <v>16</v>
      </c>
      <c r="AA52" s="16">
        <f t="shared" si="7"/>
        <v>16</v>
      </c>
      <c r="AB52" s="16">
        <f t="shared" si="7"/>
        <v>16</v>
      </c>
      <c r="AC52" s="16">
        <f t="shared" si="7"/>
        <v>16</v>
      </c>
      <c r="AD52" s="16">
        <f t="shared" si="7"/>
        <v>16</v>
      </c>
      <c r="AE52" s="16">
        <f t="shared" si="7"/>
        <v>16</v>
      </c>
    </row>
    <row r="53" spans="2:52" ht="18.95" customHeight="1" x14ac:dyDescent="0.7">
      <c r="B53" s="78"/>
    </row>
    <row r="54" spans="2:52" ht="18.95" customHeight="1" x14ac:dyDescent="0.7">
      <c r="B54" s="78"/>
      <c r="C54" s="73" t="s">
        <v>50</v>
      </c>
      <c r="D54" s="76" t="s">
        <v>0</v>
      </c>
      <c r="E54" s="77"/>
      <c r="F54" s="17">
        <f t="shared" ref="F54:AE58" si="8">F48/F$52</f>
        <v>1</v>
      </c>
      <c r="G54" s="17">
        <f t="shared" si="8"/>
        <v>1</v>
      </c>
      <c r="H54" s="17">
        <f t="shared" si="8"/>
        <v>0.875</v>
      </c>
      <c r="I54" s="17">
        <f t="shared" si="8"/>
        <v>1</v>
      </c>
      <c r="J54" s="17">
        <f t="shared" si="8"/>
        <v>1</v>
      </c>
      <c r="K54" s="17">
        <f t="shared" si="8"/>
        <v>1</v>
      </c>
      <c r="L54" s="17">
        <f t="shared" si="8"/>
        <v>1</v>
      </c>
      <c r="M54" s="17">
        <f t="shared" si="8"/>
        <v>1</v>
      </c>
      <c r="N54" s="17">
        <f t="shared" si="8"/>
        <v>1</v>
      </c>
      <c r="O54" s="17">
        <f t="shared" si="8"/>
        <v>1</v>
      </c>
      <c r="P54" s="17">
        <f t="shared" si="8"/>
        <v>1</v>
      </c>
      <c r="Q54" s="17">
        <f t="shared" si="8"/>
        <v>0.375</v>
      </c>
      <c r="R54" s="17">
        <f t="shared" si="8"/>
        <v>1</v>
      </c>
      <c r="S54" s="17">
        <f t="shared" si="8"/>
        <v>1</v>
      </c>
      <c r="T54" s="17">
        <f t="shared" si="8"/>
        <v>0.8125</v>
      </c>
      <c r="U54" s="17">
        <f t="shared" si="8"/>
        <v>1</v>
      </c>
      <c r="V54" s="17">
        <f t="shared" si="8"/>
        <v>1</v>
      </c>
      <c r="W54" s="17">
        <f t="shared" si="8"/>
        <v>0.875</v>
      </c>
      <c r="X54" s="17">
        <f t="shared" si="8"/>
        <v>1</v>
      </c>
      <c r="Y54" s="17">
        <f t="shared" si="8"/>
        <v>1</v>
      </c>
      <c r="Z54" s="17">
        <f t="shared" si="8"/>
        <v>1</v>
      </c>
      <c r="AA54" s="17">
        <f t="shared" si="8"/>
        <v>1</v>
      </c>
      <c r="AB54" s="17">
        <f t="shared" si="8"/>
        <v>0.9375</v>
      </c>
      <c r="AC54" s="17">
        <f t="shared" si="8"/>
        <v>1</v>
      </c>
      <c r="AD54" s="17">
        <f t="shared" si="8"/>
        <v>1</v>
      </c>
      <c r="AE54" s="17">
        <f t="shared" si="8"/>
        <v>1</v>
      </c>
    </row>
    <row r="55" spans="2:52" ht="18.95" customHeight="1" x14ac:dyDescent="0.7">
      <c r="C55" s="74"/>
      <c r="D55" s="76" t="s">
        <v>137</v>
      </c>
      <c r="E55" s="77"/>
      <c r="F55" s="17">
        <f t="shared" si="8"/>
        <v>0</v>
      </c>
      <c r="G55" s="17">
        <f t="shared" si="8"/>
        <v>0</v>
      </c>
      <c r="H55" s="17">
        <f t="shared" si="8"/>
        <v>0</v>
      </c>
      <c r="I55" s="17">
        <f t="shared" si="8"/>
        <v>0</v>
      </c>
      <c r="J55" s="17">
        <f t="shared" si="8"/>
        <v>0</v>
      </c>
      <c r="K55" s="17">
        <f t="shared" si="8"/>
        <v>0</v>
      </c>
      <c r="L55" s="17">
        <f t="shared" si="8"/>
        <v>0</v>
      </c>
      <c r="M55" s="17">
        <f t="shared" si="8"/>
        <v>0</v>
      </c>
      <c r="N55" s="17">
        <f t="shared" si="8"/>
        <v>0</v>
      </c>
      <c r="O55" s="17">
        <f t="shared" si="8"/>
        <v>0</v>
      </c>
      <c r="P55" s="17">
        <f t="shared" si="8"/>
        <v>0</v>
      </c>
      <c r="Q55" s="17">
        <f t="shared" si="8"/>
        <v>0.1875</v>
      </c>
      <c r="R55" s="17">
        <f t="shared" si="8"/>
        <v>0</v>
      </c>
      <c r="S55" s="17">
        <f t="shared" si="8"/>
        <v>0</v>
      </c>
      <c r="T55" s="17">
        <f t="shared" si="8"/>
        <v>6.25E-2</v>
      </c>
      <c r="U55" s="17">
        <f t="shared" si="8"/>
        <v>0</v>
      </c>
      <c r="V55" s="17">
        <f t="shared" si="8"/>
        <v>0</v>
      </c>
      <c r="W55" s="17">
        <f t="shared" si="8"/>
        <v>6.25E-2</v>
      </c>
      <c r="X55" s="17">
        <f t="shared" si="8"/>
        <v>0</v>
      </c>
      <c r="Y55" s="17">
        <f t="shared" si="8"/>
        <v>0</v>
      </c>
      <c r="Z55" s="17">
        <f t="shared" si="8"/>
        <v>0</v>
      </c>
      <c r="AA55" s="17">
        <f t="shared" si="8"/>
        <v>0</v>
      </c>
      <c r="AB55" s="17">
        <f t="shared" si="8"/>
        <v>0</v>
      </c>
      <c r="AC55" s="17">
        <f t="shared" si="8"/>
        <v>0</v>
      </c>
      <c r="AD55" s="17">
        <f t="shared" si="8"/>
        <v>0</v>
      </c>
      <c r="AE55" s="17">
        <f t="shared" si="8"/>
        <v>0</v>
      </c>
    </row>
    <row r="56" spans="2:52" ht="18.95" customHeight="1" x14ac:dyDescent="0.7">
      <c r="C56" s="74"/>
      <c r="D56" s="76" t="s">
        <v>1</v>
      </c>
      <c r="E56" s="77"/>
      <c r="F56" s="17">
        <f t="shared" si="8"/>
        <v>0</v>
      </c>
      <c r="G56" s="17">
        <f t="shared" si="8"/>
        <v>0</v>
      </c>
      <c r="H56" s="17">
        <f t="shared" si="8"/>
        <v>0</v>
      </c>
      <c r="I56" s="17">
        <f t="shared" si="8"/>
        <v>0</v>
      </c>
      <c r="J56" s="17">
        <f t="shared" si="8"/>
        <v>0</v>
      </c>
      <c r="K56" s="17">
        <f t="shared" si="8"/>
        <v>0</v>
      </c>
      <c r="L56" s="17">
        <f t="shared" si="8"/>
        <v>0</v>
      </c>
      <c r="M56" s="17">
        <f t="shared" si="8"/>
        <v>0</v>
      </c>
      <c r="N56" s="17">
        <f t="shared" si="8"/>
        <v>0</v>
      </c>
      <c r="O56" s="17">
        <f t="shared" si="8"/>
        <v>0</v>
      </c>
      <c r="P56" s="17">
        <f t="shared" si="8"/>
        <v>0</v>
      </c>
      <c r="Q56" s="17">
        <f t="shared" si="8"/>
        <v>0.25</v>
      </c>
      <c r="R56" s="17">
        <f t="shared" si="8"/>
        <v>0</v>
      </c>
      <c r="S56" s="17">
        <f t="shared" si="8"/>
        <v>0</v>
      </c>
      <c r="T56" s="17">
        <f t="shared" si="8"/>
        <v>0</v>
      </c>
      <c r="U56" s="17">
        <f t="shared" si="8"/>
        <v>0</v>
      </c>
      <c r="V56" s="17">
        <f t="shared" si="8"/>
        <v>0</v>
      </c>
      <c r="W56" s="17">
        <f t="shared" si="8"/>
        <v>0</v>
      </c>
      <c r="X56" s="25">
        <f t="shared" si="8"/>
        <v>0</v>
      </c>
      <c r="Y56" s="25">
        <f t="shared" si="8"/>
        <v>0</v>
      </c>
      <c r="Z56" s="17">
        <f t="shared" si="8"/>
        <v>0</v>
      </c>
      <c r="AA56" s="17">
        <f t="shared" si="8"/>
        <v>0</v>
      </c>
      <c r="AB56" s="17">
        <f t="shared" si="8"/>
        <v>0</v>
      </c>
      <c r="AC56" s="17">
        <f t="shared" si="8"/>
        <v>0</v>
      </c>
      <c r="AD56" s="17">
        <f t="shared" si="8"/>
        <v>0</v>
      </c>
      <c r="AE56" s="17">
        <f t="shared" si="8"/>
        <v>0</v>
      </c>
    </row>
    <row r="57" spans="2:52" ht="18.95" customHeight="1" x14ac:dyDescent="0.7">
      <c r="B57" s="79" t="s">
        <v>71</v>
      </c>
      <c r="C57" s="74"/>
      <c r="D57" s="76" t="s">
        <v>138</v>
      </c>
      <c r="E57" s="77"/>
      <c r="F57" s="17">
        <f t="shared" si="8"/>
        <v>0</v>
      </c>
      <c r="G57" s="17">
        <f t="shared" si="8"/>
        <v>0</v>
      </c>
      <c r="H57" s="17">
        <f t="shared" si="8"/>
        <v>0.125</v>
      </c>
      <c r="I57" s="17">
        <f t="shared" si="8"/>
        <v>0</v>
      </c>
      <c r="J57" s="17">
        <f t="shared" si="8"/>
        <v>0</v>
      </c>
      <c r="K57" s="17">
        <f t="shared" si="8"/>
        <v>0</v>
      </c>
      <c r="L57" s="17">
        <f t="shared" si="8"/>
        <v>0</v>
      </c>
      <c r="M57" s="17">
        <f t="shared" si="8"/>
        <v>0</v>
      </c>
      <c r="N57" s="17">
        <f t="shared" si="8"/>
        <v>0</v>
      </c>
      <c r="O57" s="17">
        <f t="shared" si="8"/>
        <v>0</v>
      </c>
      <c r="P57" s="17">
        <f t="shared" si="8"/>
        <v>0</v>
      </c>
      <c r="Q57" s="17">
        <f t="shared" si="8"/>
        <v>0.1875</v>
      </c>
      <c r="R57" s="17">
        <f t="shared" si="8"/>
        <v>0</v>
      </c>
      <c r="S57" s="17">
        <f t="shared" si="8"/>
        <v>0</v>
      </c>
      <c r="T57" s="17">
        <f t="shared" si="8"/>
        <v>0.125</v>
      </c>
      <c r="U57" s="17">
        <f t="shared" si="8"/>
        <v>0</v>
      </c>
      <c r="V57" s="17">
        <f t="shared" si="8"/>
        <v>0</v>
      </c>
      <c r="W57" s="17">
        <f t="shared" si="8"/>
        <v>6.25E-2</v>
      </c>
      <c r="X57" s="17">
        <f t="shared" si="8"/>
        <v>0</v>
      </c>
      <c r="Y57" s="17">
        <f t="shared" si="8"/>
        <v>0</v>
      </c>
      <c r="Z57" s="17">
        <f t="shared" si="8"/>
        <v>0</v>
      </c>
      <c r="AA57" s="17">
        <f t="shared" si="8"/>
        <v>0</v>
      </c>
      <c r="AB57" s="17">
        <f t="shared" si="8"/>
        <v>6.25E-2</v>
      </c>
      <c r="AC57" s="17">
        <f t="shared" si="8"/>
        <v>0</v>
      </c>
      <c r="AD57" s="17">
        <f t="shared" si="8"/>
        <v>0</v>
      </c>
      <c r="AE57" s="17">
        <f t="shared" si="8"/>
        <v>0</v>
      </c>
    </row>
    <row r="58" spans="2:52" ht="18.95" customHeight="1" x14ac:dyDescent="0.7">
      <c r="B58" s="79"/>
      <c r="C58" s="75"/>
      <c r="D58" s="76" t="s">
        <v>48</v>
      </c>
      <c r="E58" s="77"/>
      <c r="F58" s="17">
        <f t="shared" si="8"/>
        <v>1</v>
      </c>
      <c r="G58" s="17">
        <f t="shared" si="8"/>
        <v>1</v>
      </c>
      <c r="H58" s="17">
        <f t="shared" si="8"/>
        <v>1</v>
      </c>
      <c r="I58" s="17">
        <f t="shared" si="8"/>
        <v>1</v>
      </c>
      <c r="J58" s="17">
        <f t="shared" si="8"/>
        <v>1</v>
      </c>
      <c r="K58" s="17">
        <f t="shared" si="8"/>
        <v>1</v>
      </c>
      <c r="L58" s="17">
        <f t="shared" si="8"/>
        <v>1</v>
      </c>
      <c r="M58" s="17">
        <f t="shared" si="8"/>
        <v>1</v>
      </c>
      <c r="N58" s="17">
        <f t="shared" si="8"/>
        <v>1</v>
      </c>
      <c r="O58" s="17">
        <f t="shared" si="8"/>
        <v>1</v>
      </c>
      <c r="P58" s="17">
        <f t="shared" si="8"/>
        <v>1</v>
      </c>
      <c r="Q58" s="17">
        <f t="shared" si="8"/>
        <v>1</v>
      </c>
      <c r="R58" s="17">
        <f t="shared" si="8"/>
        <v>1</v>
      </c>
      <c r="S58" s="17">
        <f t="shared" si="8"/>
        <v>1</v>
      </c>
      <c r="T58" s="17">
        <f t="shared" si="8"/>
        <v>1</v>
      </c>
      <c r="U58" s="17">
        <f t="shared" si="8"/>
        <v>1</v>
      </c>
      <c r="V58" s="17">
        <f t="shared" si="8"/>
        <v>1</v>
      </c>
      <c r="W58" s="17">
        <f t="shared" si="8"/>
        <v>1</v>
      </c>
      <c r="X58" s="17">
        <f t="shared" si="8"/>
        <v>1</v>
      </c>
      <c r="Y58" s="17">
        <f t="shared" si="8"/>
        <v>1</v>
      </c>
      <c r="Z58" s="17">
        <f t="shared" si="8"/>
        <v>1</v>
      </c>
      <c r="AA58" s="17">
        <f t="shared" si="8"/>
        <v>1</v>
      </c>
      <c r="AB58" s="17">
        <f t="shared" si="8"/>
        <v>1</v>
      </c>
      <c r="AC58" s="17">
        <f t="shared" si="8"/>
        <v>1</v>
      </c>
      <c r="AD58" s="17">
        <f t="shared" si="8"/>
        <v>1</v>
      </c>
      <c r="AE58" s="17">
        <f t="shared" si="8"/>
        <v>1</v>
      </c>
    </row>
    <row r="59" spans="2:52" ht="18.95" customHeight="1" x14ac:dyDescent="0.7">
      <c r="B59" s="79"/>
    </row>
    <row r="60" spans="2:52" ht="18.95" customHeight="1" x14ac:dyDescent="0.7">
      <c r="B60" s="79"/>
      <c r="F60" s="68" t="s">
        <v>74</v>
      </c>
      <c r="G60" s="69"/>
      <c r="H60" s="69"/>
      <c r="I60" s="69"/>
      <c r="J60" s="70"/>
      <c r="K60" s="68" t="s">
        <v>75</v>
      </c>
      <c r="L60" s="69"/>
      <c r="M60" s="69"/>
      <c r="N60" s="69"/>
      <c r="O60" s="69"/>
      <c r="P60" s="69"/>
      <c r="Q60" s="70"/>
      <c r="R60" s="68" t="s">
        <v>114</v>
      </c>
      <c r="S60" s="69"/>
      <c r="T60" s="69"/>
      <c r="U60" s="69"/>
      <c r="V60" s="69"/>
      <c r="W60" s="69"/>
      <c r="X60" s="69"/>
      <c r="Y60" s="69"/>
      <c r="Z60" s="69"/>
      <c r="AA60" s="70"/>
      <c r="AB60" s="68" t="s">
        <v>155</v>
      </c>
      <c r="AC60" s="69"/>
      <c r="AD60" s="71" t="s">
        <v>116</v>
      </c>
      <c r="AE60" s="72"/>
    </row>
    <row r="61" spans="2:52" ht="18.95" customHeight="1" x14ac:dyDescent="0.7">
      <c r="B61" s="79"/>
      <c r="C61" s="73" t="s">
        <v>49</v>
      </c>
      <c r="D61" s="76" t="s">
        <v>0</v>
      </c>
      <c r="E61" s="77"/>
      <c r="F61" s="67">
        <f>COUNTIF(F7:J46,"はい")</f>
        <v>78</v>
      </c>
      <c r="G61" s="65"/>
      <c r="H61" s="65"/>
      <c r="I61" s="65"/>
      <c r="J61" s="65"/>
      <c r="K61" s="65">
        <f>COUNTIF(K7:Q46,"はい")</f>
        <v>102</v>
      </c>
      <c r="L61" s="65"/>
      <c r="M61" s="65"/>
      <c r="N61" s="65"/>
      <c r="O61" s="65"/>
      <c r="P61" s="65"/>
      <c r="Q61" s="65"/>
      <c r="R61" s="65">
        <f>COUNTIF(R7:AA46,"はい")</f>
        <v>155</v>
      </c>
      <c r="S61" s="65"/>
      <c r="T61" s="65"/>
      <c r="U61" s="65"/>
      <c r="V61" s="65"/>
      <c r="W61" s="65"/>
      <c r="X61" s="65"/>
      <c r="Y61" s="65"/>
      <c r="Z61" s="65"/>
      <c r="AA61" s="65"/>
      <c r="AB61" s="65">
        <f>COUNTIF(AB7:AC46,"はい")</f>
        <v>31</v>
      </c>
      <c r="AC61" s="65"/>
      <c r="AD61" s="65">
        <f>COUNTIF(AD7:AE46,"はい")</f>
        <v>32</v>
      </c>
      <c r="AE61" s="65"/>
    </row>
    <row r="62" spans="2:52" ht="18.95" customHeight="1" x14ac:dyDescent="0.7">
      <c r="B62" s="79"/>
      <c r="C62" s="74"/>
      <c r="D62" s="76" t="s">
        <v>137</v>
      </c>
      <c r="E62" s="77"/>
      <c r="F62" s="67">
        <f>COUNTIF(F7:J46,"どちらともいえない")</f>
        <v>0</v>
      </c>
      <c r="G62" s="65"/>
      <c r="H62" s="65"/>
      <c r="I62" s="65"/>
      <c r="J62" s="65"/>
      <c r="K62" s="65">
        <f>COUNTIF(K7:Q46,"どちらともいえない")</f>
        <v>3</v>
      </c>
      <c r="L62" s="65"/>
      <c r="M62" s="65"/>
      <c r="N62" s="65"/>
      <c r="O62" s="65"/>
      <c r="P62" s="65"/>
      <c r="Q62" s="65"/>
      <c r="R62" s="65">
        <f>COUNTIF(R7:AA46,"どちらともいえない")</f>
        <v>2</v>
      </c>
      <c r="S62" s="65"/>
      <c r="T62" s="65"/>
      <c r="U62" s="65"/>
      <c r="V62" s="65"/>
      <c r="W62" s="65"/>
      <c r="X62" s="65"/>
      <c r="Y62" s="65"/>
      <c r="Z62" s="65"/>
      <c r="AA62" s="65"/>
      <c r="AB62" s="65">
        <f>COUNTIF(AB7:AC46,"どちらともいえない")</f>
        <v>0</v>
      </c>
      <c r="AC62" s="65"/>
      <c r="AD62" s="65">
        <f>COUNTIF(AD7:AE46,"どちらともいえない")</f>
        <v>0</v>
      </c>
      <c r="AE62" s="65"/>
    </row>
    <row r="63" spans="2:52" ht="18.95" customHeight="1" x14ac:dyDescent="0.7">
      <c r="B63" s="79"/>
      <c r="C63" s="74"/>
      <c r="D63" s="76" t="s">
        <v>1</v>
      </c>
      <c r="E63" s="77"/>
      <c r="F63" s="67">
        <f>COUNTIF(F7:J46,"いいえ")</f>
        <v>0</v>
      </c>
      <c r="G63" s="65"/>
      <c r="H63" s="65"/>
      <c r="I63" s="65"/>
      <c r="J63" s="65"/>
      <c r="K63" s="65">
        <f>COUNTIF(K7:Q46,"いいえ")</f>
        <v>4</v>
      </c>
      <c r="L63" s="65"/>
      <c r="M63" s="65"/>
      <c r="N63" s="65"/>
      <c r="O63" s="65"/>
      <c r="P63" s="65"/>
      <c r="Q63" s="65"/>
      <c r="R63" s="65">
        <f>COUNTIF(R7:AA46,"いいえ")</f>
        <v>0</v>
      </c>
      <c r="S63" s="65"/>
      <c r="T63" s="65"/>
      <c r="U63" s="65"/>
      <c r="V63" s="65"/>
      <c r="W63" s="65"/>
      <c r="X63" s="65"/>
      <c r="Y63" s="65"/>
      <c r="Z63" s="65"/>
      <c r="AA63" s="65"/>
      <c r="AB63" s="65">
        <f>COUNTIF(AB7:AC46,"いいえ")</f>
        <v>0</v>
      </c>
      <c r="AC63" s="65"/>
      <c r="AD63" s="65">
        <f>COUNTIF(AD7:AE46,"いいえ")</f>
        <v>0</v>
      </c>
      <c r="AE63" s="65"/>
    </row>
    <row r="64" spans="2:52" ht="18.95" customHeight="1" x14ac:dyDescent="0.7">
      <c r="C64" s="74"/>
      <c r="D64" s="76" t="s">
        <v>138</v>
      </c>
      <c r="E64" s="77"/>
      <c r="F64" s="67">
        <f>COUNTIF(F7:J46,"わからない")</f>
        <v>2</v>
      </c>
      <c r="G64" s="65"/>
      <c r="H64" s="65"/>
      <c r="I64" s="65"/>
      <c r="J64" s="65"/>
      <c r="K64" s="65">
        <f>COUNTIF(K7:Q46,"わからない")</f>
        <v>3</v>
      </c>
      <c r="L64" s="65"/>
      <c r="M64" s="65"/>
      <c r="N64" s="65"/>
      <c r="O64" s="65"/>
      <c r="P64" s="65"/>
      <c r="Q64" s="65"/>
      <c r="R64" s="65">
        <f>COUNTIF(R7:AA46,"わからない")</f>
        <v>3</v>
      </c>
      <c r="S64" s="65"/>
      <c r="T64" s="65"/>
      <c r="U64" s="65"/>
      <c r="V64" s="65"/>
      <c r="W64" s="65"/>
      <c r="X64" s="65"/>
      <c r="Y64" s="65"/>
      <c r="Z64" s="65"/>
      <c r="AA64" s="65"/>
      <c r="AB64" s="65">
        <f>COUNTIF(AB7:AC46,"わからない")</f>
        <v>1</v>
      </c>
      <c r="AC64" s="65"/>
      <c r="AD64" s="65">
        <f>COUNTIF(AD7:AE46,"わからない")</f>
        <v>0</v>
      </c>
      <c r="AE64" s="65"/>
    </row>
    <row r="65" spans="3:31" ht="18.95" customHeight="1" x14ac:dyDescent="0.7">
      <c r="C65" s="75"/>
      <c r="D65" s="76" t="s">
        <v>48</v>
      </c>
      <c r="E65" s="77"/>
      <c r="F65" s="67">
        <f>SUM(F61:J64)</f>
        <v>80</v>
      </c>
      <c r="G65" s="65"/>
      <c r="H65" s="65"/>
      <c r="I65" s="65"/>
      <c r="J65" s="65"/>
      <c r="K65" s="65">
        <f>SUM(J61:K64)</f>
        <v>112</v>
      </c>
      <c r="L65" s="65"/>
      <c r="M65" s="65"/>
      <c r="N65" s="65"/>
      <c r="O65" s="65"/>
      <c r="P65" s="65"/>
      <c r="Q65" s="65"/>
      <c r="R65" s="65">
        <f>SUM(R61:AA64)</f>
        <v>160</v>
      </c>
      <c r="S65" s="65"/>
      <c r="T65" s="65"/>
      <c r="U65" s="65"/>
      <c r="V65" s="65"/>
      <c r="W65" s="65"/>
      <c r="X65" s="65"/>
      <c r="Y65" s="65"/>
      <c r="Z65" s="65"/>
      <c r="AA65" s="65"/>
      <c r="AB65" s="65">
        <f>SUM(AB61:AC64)</f>
        <v>32</v>
      </c>
      <c r="AC65" s="65"/>
      <c r="AD65" s="65">
        <f>SUM(AD61:AE64)</f>
        <v>32</v>
      </c>
      <c r="AE65" s="65"/>
    </row>
    <row r="66" spans="3:31" ht="18.95" customHeight="1" x14ac:dyDescent="0.7">
      <c r="F66" s="67"/>
      <c r="G66" s="65"/>
      <c r="H66" s="65"/>
      <c r="I66" s="65"/>
      <c r="J66" s="65"/>
      <c r="K66" s="65"/>
      <c r="L66" s="65"/>
      <c r="M66" s="65"/>
      <c r="N66" s="65"/>
      <c r="O66" s="65"/>
      <c r="P66" s="65"/>
      <c r="Q66" s="65"/>
      <c r="R66" s="65"/>
      <c r="S66" s="65"/>
      <c r="T66" s="65"/>
      <c r="U66" s="65"/>
      <c r="V66" s="65"/>
      <c r="W66" s="65"/>
      <c r="X66" s="65"/>
      <c r="Y66" s="65"/>
      <c r="Z66" s="65"/>
      <c r="AA66" s="65"/>
    </row>
    <row r="67" spans="3:31" ht="18.95" customHeight="1" x14ac:dyDescent="0.7">
      <c r="C67" s="73" t="s">
        <v>50</v>
      </c>
      <c r="D67" s="76" t="s">
        <v>0</v>
      </c>
      <c r="E67" s="77"/>
      <c r="F67" s="66">
        <f>F61/F$65</f>
        <v>0.97499999999999998</v>
      </c>
      <c r="G67" s="62"/>
      <c r="H67" s="62"/>
      <c r="I67" s="62"/>
      <c r="J67" s="62"/>
      <c r="K67" s="62">
        <f>K61/K$65</f>
        <v>0.9107142857142857</v>
      </c>
      <c r="L67" s="62"/>
      <c r="M67" s="62"/>
      <c r="N67" s="62"/>
      <c r="O67" s="62"/>
      <c r="P67" s="62"/>
      <c r="Q67" s="62"/>
      <c r="R67" s="62">
        <f>R61/R$65</f>
        <v>0.96875</v>
      </c>
      <c r="S67" s="62"/>
      <c r="T67" s="62"/>
      <c r="U67" s="62"/>
      <c r="V67" s="62"/>
      <c r="W67" s="62"/>
      <c r="X67" s="62"/>
      <c r="Y67" s="62"/>
      <c r="Z67" s="62"/>
      <c r="AA67" s="62"/>
      <c r="AB67" s="63">
        <f>AB61/AB$65</f>
        <v>0.96875</v>
      </c>
      <c r="AC67" s="64"/>
      <c r="AD67" s="63">
        <f>AD61/AD$65</f>
        <v>1</v>
      </c>
      <c r="AE67" s="64"/>
    </row>
    <row r="68" spans="3:31" ht="18.95" customHeight="1" x14ac:dyDescent="0.7">
      <c r="C68" s="74"/>
      <c r="D68" s="76" t="s">
        <v>137</v>
      </c>
      <c r="E68" s="77"/>
      <c r="F68" s="66">
        <f t="shared" ref="F68:F70" si="9">F62/F$65</f>
        <v>0</v>
      </c>
      <c r="G68" s="62"/>
      <c r="H68" s="62"/>
      <c r="I68" s="62"/>
      <c r="J68" s="62"/>
      <c r="K68" s="62">
        <f>K62/F$65</f>
        <v>3.7499999999999999E-2</v>
      </c>
      <c r="L68" s="62"/>
      <c r="M68" s="62"/>
      <c r="N68" s="62"/>
      <c r="O68" s="62"/>
      <c r="P68" s="62"/>
      <c r="Q68" s="62"/>
      <c r="R68" s="62">
        <f>R62/R$65</f>
        <v>1.2500000000000001E-2</v>
      </c>
      <c r="S68" s="62"/>
      <c r="T68" s="62"/>
      <c r="U68" s="62"/>
      <c r="V68" s="62"/>
      <c r="W68" s="62"/>
      <c r="X68" s="62"/>
      <c r="Y68" s="62"/>
      <c r="Z68" s="62"/>
      <c r="AA68" s="62"/>
      <c r="AB68" s="63">
        <f t="shared" ref="AB68:AD71" si="10">AB62/AB$65</f>
        <v>0</v>
      </c>
      <c r="AC68" s="64"/>
      <c r="AD68" s="63">
        <f t="shared" si="10"/>
        <v>0</v>
      </c>
      <c r="AE68" s="64"/>
    </row>
    <row r="69" spans="3:31" ht="18.95" customHeight="1" x14ac:dyDescent="0.7">
      <c r="C69" s="74"/>
      <c r="D69" s="76" t="s">
        <v>1</v>
      </c>
      <c r="E69" s="77"/>
      <c r="F69" s="66">
        <f t="shared" si="9"/>
        <v>0</v>
      </c>
      <c r="G69" s="62"/>
      <c r="H69" s="62"/>
      <c r="I69" s="62"/>
      <c r="J69" s="62"/>
      <c r="K69" s="62">
        <f>K63/K$65</f>
        <v>3.5714285714285712E-2</v>
      </c>
      <c r="L69" s="62"/>
      <c r="M69" s="62"/>
      <c r="N69" s="62"/>
      <c r="O69" s="62"/>
      <c r="P69" s="62"/>
      <c r="Q69" s="62"/>
      <c r="R69" s="62">
        <f>R63/R$65</f>
        <v>0</v>
      </c>
      <c r="S69" s="62"/>
      <c r="T69" s="62"/>
      <c r="U69" s="62"/>
      <c r="V69" s="62"/>
      <c r="W69" s="62"/>
      <c r="X69" s="62"/>
      <c r="Y69" s="62"/>
      <c r="Z69" s="62"/>
      <c r="AA69" s="62"/>
      <c r="AB69" s="63">
        <f t="shared" si="10"/>
        <v>0</v>
      </c>
      <c r="AC69" s="64"/>
      <c r="AD69" s="63">
        <f t="shared" si="10"/>
        <v>0</v>
      </c>
      <c r="AE69" s="64"/>
    </row>
    <row r="70" spans="3:31" ht="18.95" customHeight="1" x14ac:dyDescent="0.7">
      <c r="C70" s="74"/>
      <c r="D70" s="76" t="s">
        <v>138</v>
      </c>
      <c r="E70" s="77"/>
      <c r="F70" s="66">
        <f t="shared" si="9"/>
        <v>2.5000000000000001E-2</v>
      </c>
      <c r="G70" s="62"/>
      <c r="H70" s="62"/>
      <c r="I70" s="62"/>
      <c r="J70" s="62"/>
      <c r="K70" s="62">
        <f>K64/K$65</f>
        <v>2.6785714285714284E-2</v>
      </c>
      <c r="L70" s="62"/>
      <c r="M70" s="62"/>
      <c r="N70" s="62"/>
      <c r="O70" s="62"/>
      <c r="P70" s="62"/>
      <c r="Q70" s="62"/>
      <c r="R70" s="62">
        <f>R64/R$65</f>
        <v>1.8749999999999999E-2</v>
      </c>
      <c r="S70" s="62"/>
      <c r="T70" s="62"/>
      <c r="U70" s="62"/>
      <c r="V70" s="62"/>
      <c r="W70" s="62"/>
      <c r="X70" s="62"/>
      <c r="Y70" s="62"/>
      <c r="Z70" s="62"/>
      <c r="AA70" s="62"/>
      <c r="AB70" s="63">
        <f t="shared" si="10"/>
        <v>3.125E-2</v>
      </c>
      <c r="AC70" s="64"/>
      <c r="AD70" s="63">
        <f t="shared" si="10"/>
        <v>0</v>
      </c>
      <c r="AE70" s="64"/>
    </row>
    <row r="71" spans="3:31" ht="18.95" customHeight="1" x14ac:dyDescent="0.7">
      <c r="C71" s="75"/>
      <c r="D71" s="76" t="s">
        <v>48</v>
      </c>
      <c r="E71" s="77"/>
      <c r="F71" s="66">
        <f>F65/F$65</f>
        <v>1</v>
      </c>
      <c r="G71" s="62"/>
      <c r="H71" s="62"/>
      <c r="I71" s="62"/>
      <c r="J71" s="62"/>
      <c r="K71" s="62">
        <f>K65/K$65</f>
        <v>1</v>
      </c>
      <c r="L71" s="62"/>
      <c r="M71" s="62"/>
      <c r="N71" s="62"/>
      <c r="O71" s="62"/>
      <c r="P71" s="62"/>
      <c r="Q71" s="62"/>
      <c r="R71" s="62">
        <f>R65/R$65</f>
        <v>1</v>
      </c>
      <c r="S71" s="62"/>
      <c r="T71" s="62"/>
      <c r="U71" s="62"/>
      <c r="V71" s="62"/>
      <c r="W71" s="62"/>
      <c r="X71" s="62"/>
      <c r="Y71" s="62"/>
      <c r="Z71" s="62"/>
      <c r="AA71" s="62"/>
      <c r="AB71" s="63">
        <f t="shared" si="10"/>
        <v>1</v>
      </c>
      <c r="AC71" s="64"/>
      <c r="AD71" s="63">
        <f t="shared" si="10"/>
        <v>1</v>
      </c>
      <c r="AE71" s="64"/>
    </row>
  </sheetData>
  <mergeCells count="128">
    <mergeCell ref="C67:C71"/>
    <mergeCell ref="D67:E67"/>
    <mergeCell ref="D68:E68"/>
    <mergeCell ref="D69:E69"/>
    <mergeCell ref="D70:E70"/>
    <mergeCell ref="D71:E71"/>
    <mergeCell ref="D65:E65"/>
    <mergeCell ref="F65:J65"/>
    <mergeCell ref="D2:E2"/>
    <mergeCell ref="D3:E3"/>
    <mergeCell ref="D4:E4"/>
    <mergeCell ref="D61:E61"/>
    <mergeCell ref="D57:E57"/>
    <mergeCell ref="D55:E55"/>
    <mergeCell ref="D56:E56"/>
    <mergeCell ref="D58:E58"/>
    <mergeCell ref="F60:J60"/>
    <mergeCell ref="F63:J63"/>
    <mergeCell ref="B57:B63"/>
    <mergeCell ref="C54:C58"/>
    <mergeCell ref="C61:C65"/>
    <mergeCell ref="D63:E63"/>
    <mergeCell ref="D62:E62"/>
    <mergeCell ref="D64:E64"/>
    <mergeCell ref="B48:B54"/>
    <mergeCell ref="D48:E48"/>
    <mergeCell ref="D49:E49"/>
    <mergeCell ref="D50:E50"/>
    <mergeCell ref="D52:E52"/>
    <mergeCell ref="D54:E54"/>
    <mergeCell ref="C48:C52"/>
    <mergeCell ref="D51:E51"/>
    <mergeCell ref="AF7:AF10"/>
    <mergeCell ref="AG7:AG8"/>
    <mergeCell ref="AR7:AR9"/>
    <mergeCell ref="AX7:AX9"/>
    <mergeCell ref="AY10:AY12"/>
    <mergeCell ref="AY7:AY9"/>
    <mergeCell ref="AL7:AL9"/>
    <mergeCell ref="AH7:AH8"/>
    <mergeCell ref="AZ10:AZ17"/>
    <mergeCell ref="AG9:AG11"/>
    <mergeCell ref="AG12:AG14"/>
    <mergeCell ref="AI7:AI10"/>
    <mergeCell ref="AS11:AS13"/>
    <mergeCell ref="AY13:AY15"/>
    <mergeCell ref="AL13:AL15"/>
    <mergeCell ref="AM7:AM9"/>
    <mergeCell ref="AW7:AW9"/>
    <mergeCell ref="AL16:AL18"/>
    <mergeCell ref="AQ7:AQ9"/>
    <mergeCell ref="AY16:AY20"/>
    <mergeCell ref="AR13:AR14"/>
    <mergeCell ref="AT7:AT14"/>
    <mergeCell ref="AZ18:AZ22"/>
    <mergeCell ref="AR15:AR17"/>
    <mergeCell ref="AZ23:AZ25"/>
    <mergeCell ref="AL19:AL21"/>
    <mergeCell ref="AK15:AK17"/>
    <mergeCell ref="AL22:AL24"/>
    <mergeCell ref="AQ10:AQ14"/>
    <mergeCell ref="AR18:AR20"/>
    <mergeCell ref="AL10:AL12"/>
    <mergeCell ref="AK18:AK20"/>
    <mergeCell ref="AP7:AP10"/>
    <mergeCell ref="AR10:AR12"/>
    <mergeCell ref="AS7:AS10"/>
    <mergeCell ref="AK12:AK14"/>
    <mergeCell ref="AP11:AP13"/>
    <mergeCell ref="AO7:AO9"/>
    <mergeCell ref="AZ7:AZ9"/>
    <mergeCell ref="AK7:AK9"/>
    <mergeCell ref="AN7:AN8"/>
    <mergeCell ref="AD60:AE60"/>
    <mergeCell ref="F61:J61"/>
    <mergeCell ref="K61:Q61"/>
    <mergeCell ref="R61:AA61"/>
    <mergeCell ref="AB61:AC61"/>
    <mergeCell ref="AD61:AE61"/>
    <mergeCell ref="F62:J62"/>
    <mergeCell ref="K62:Q62"/>
    <mergeCell ref="R62:AA62"/>
    <mergeCell ref="AB62:AC62"/>
    <mergeCell ref="AD62:AE62"/>
    <mergeCell ref="K60:Q60"/>
    <mergeCell ref="R60:AA60"/>
    <mergeCell ref="AB60:AC60"/>
    <mergeCell ref="K63:Q63"/>
    <mergeCell ref="R63:AA63"/>
    <mergeCell ref="AB63:AC63"/>
    <mergeCell ref="AD63:AE63"/>
    <mergeCell ref="F64:J64"/>
    <mergeCell ref="K64:Q64"/>
    <mergeCell ref="R64:AA64"/>
    <mergeCell ref="AB64:AC64"/>
    <mergeCell ref="AD64:AE64"/>
    <mergeCell ref="AD65:AE65"/>
    <mergeCell ref="F66:J66"/>
    <mergeCell ref="K66:Q66"/>
    <mergeCell ref="R66:AA66"/>
    <mergeCell ref="F67:J67"/>
    <mergeCell ref="K67:Q67"/>
    <mergeCell ref="R67:AA67"/>
    <mergeCell ref="AB67:AC67"/>
    <mergeCell ref="AD67:AE67"/>
    <mergeCell ref="K65:Q65"/>
    <mergeCell ref="R65:AA65"/>
    <mergeCell ref="AB65:AC65"/>
    <mergeCell ref="AD71:AE71"/>
    <mergeCell ref="AD68:AE68"/>
    <mergeCell ref="F69:J69"/>
    <mergeCell ref="K69:Q69"/>
    <mergeCell ref="R69:AA69"/>
    <mergeCell ref="AB69:AC69"/>
    <mergeCell ref="AD69:AE69"/>
    <mergeCell ref="F70:J70"/>
    <mergeCell ref="K70:Q70"/>
    <mergeCell ref="R70:AA70"/>
    <mergeCell ref="AB70:AC70"/>
    <mergeCell ref="AD70:AE70"/>
    <mergeCell ref="K68:Q68"/>
    <mergeCell ref="R68:AA68"/>
    <mergeCell ref="AB68:AC68"/>
    <mergeCell ref="F68:J68"/>
    <mergeCell ref="F71:J71"/>
    <mergeCell ref="K71:Q71"/>
    <mergeCell ref="R71:AA71"/>
    <mergeCell ref="AB71:AC71"/>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6188211-FF66-40A2-82E1-522EB19C2212}">
          <x14:formula1>
            <xm:f>選択リスト!$B$3:$B$6</xm:f>
          </x14:formula1>
          <xm:sqref>F7:AE46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FEE20-BE5F-4DA1-B41B-1A4D60D248D5}">
  <sheetPr>
    <pageSetUpPr fitToPage="1"/>
  </sheetPr>
  <dimension ref="B2:M38"/>
  <sheetViews>
    <sheetView topLeftCell="A37" zoomScale="90" zoomScaleNormal="90" workbookViewId="0">
      <selection activeCell="R31" sqref="R31"/>
    </sheetView>
  </sheetViews>
  <sheetFormatPr defaultColWidth="8.625" defaultRowHeight="18.95" customHeight="1" outlineLevelCol="1" x14ac:dyDescent="0.7"/>
  <cols>
    <col min="1" max="1" width="8.625" style="1"/>
    <col min="2" max="2" width="7.75" style="1" customWidth="1"/>
    <col min="3" max="3" width="8.625" style="4" customWidth="1" outlineLevel="1"/>
    <col min="4" max="4" width="40.125" style="21" customWidth="1"/>
    <col min="5" max="6" width="10.5" style="1" customWidth="1"/>
    <col min="7" max="7" width="6.75" style="1" customWidth="1"/>
    <col min="8" max="9" width="10.5" style="1" customWidth="1"/>
    <col min="10" max="10" width="8.75" style="1" bestFit="1" customWidth="1"/>
    <col min="11" max="16384" width="8.625" style="1"/>
  </cols>
  <sheetData>
    <row r="2" spans="2:13" ht="18.95" customHeight="1" x14ac:dyDescent="0.7">
      <c r="B2" s="88" t="s">
        <v>72</v>
      </c>
      <c r="C2" s="90" t="s">
        <v>70</v>
      </c>
      <c r="D2" s="90"/>
      <c r="E2" s="76" t="s">
        <v>79</v>
      </c>
      <c r="F2" s="86"/>
      <c r="G2" s="86"/>
      <c r="H2" s="86"/>
      <c r="I2" s="77"/>
      <c r="J2" s="87" t="s">
        <v>80</v>
      </c>
      <c r="K2" s="87"/>
      <c r="L2" s="87"/>
      <c r="M2" s="87"/>
    </row>
    <row r="3" spans="2:13" ht="32.1" customHeight="1" x14ac:dyDescent="0.7">
      <c r="B3" s="89"/>
      <c r="C3" s="91"/>
      <c r="D3" s="91"/>
      <c r="E3" s="26" t="s">
        <v>77</v>
      </c>
      <c r="F3" s="44" t="s">
        <v>137</v>
      </c>
      <c r="G3" s="27" t="s">
        <v>78</v>
      </c>
      <c r="H3" s="29" t="s">
        <v>140</v>
      </c>
      <c r="I3" s="28" t="s">
        <v>48</v>
      </c>
      <c r="J3" s="26" t="s">
        <v>77</v>
      </c>
      <c r="K3" s="48" t="s">
        <v>137</v>
      </c>
      <c r="L3" s="47" t="s">
        <v>78</v>
      </c>
      <c r="M3" s="28" t="s">
        <v>140</v>
      </c>
    </row>
    <row r="4" spans="2:13" ht="36" customHeight="1" x14ac:dyDescent="0.7">
      <c r="B4" s="92" t="s">
        <v>74</v>
      </c>
      <c r="C4" s="40" t="s">
        <v>52</v>
      </c>
      <c r="D4" s="30" t="str">
        <f>'アンケート チェック項目'!D3</f>
        <v>子どもの活動等のスペースが十分に確保されているか</v>
      </c>
      <c r="E4" s="31">
        <f>【ここね江戸川】集計シート!F$48</f>
        <v>16</v>
      </c>
      <c r="F4" s="45">
        <f>【ここね江戸川】集計シート!F$49</f>
        <v>0</v>
      </c>
      <c r="G4" s="32">
        <f>【ここね江戸川】集計シート!F$50</f>
        <v>0</v>
      </c>
      <c r="H4" s="33">
        <f>【ここね江戸川】集計シート!F$51</f>
        <v>0</v>
      </c>
      <c r="I4" s="52">
        <f>【ここね江戸川】集計シート!F$52</f>
        <v>16</v>
      </c>
      <c r="J4" s="60">
        <f>【ここね江戸川】集計シート!F$54</f>
        <v>1</v>
      </c>
      <c r="K4" s="50">
        <f>【ここね江戸川】集計シート!F$55</f>
        <v>0</v>
      </c>
      <c r="L4" s="42">
        <f>【ここね江戸川】集計シート!F$56</f>
        <v>0</v>
      </c>
      <c r="M4" s="35">
        <f>【ここね江戸川】集計シート!F$57</f>
        <v>0</v>
      </c>
    </row>
    <row r="5" spans="2:13" ht="35.25" customHeight="1" x14ac:dyDescent="0.7">
      <c r="B5" s="93"/>
      <c r="C5" s="40" t="s">
        <v>53</v>
      </c>
      <c r="D5" s="30" t="str">
        <f>'アンケート チェック項目'!D4</f>
        <v>職員の配置数や専門性は適切であるか</v>
      </c>
      <c r="E5" s="31">
        <f>【ここね江戸川】集計シート!G$48</f>
        <v>16</v>
      </c>
      <c r="F5" s="45">
        <f>【ここね江戸川】集計シート!G$49</f>
        <v>0</v>
      </c>
      <c r="G5" s="32">
        <f>【ここね江戸川】集計シート!G$50</f>
        <v>0</v>
      </c>
      <c r="H5" s="33">
        <f>【ここね江戸川】集計シート!G$51</f>
        <v>0</v>
      </c>
      <c r="I5" s="52">
        <f>【ここね江戸川】集計シート!G$52</f>
        <v>16</v>
      </c>
      <c r="J5" s="60">
        <f>【ここね江戸川】集計シート!G$54</f>
        <v>1</v>
      </c>
      <c r="K5" s="50">
        <f>【ここね江戸川】集計シート!G$55</f>
        <v>0</v>
      </c>
      <c r="L5" s="42">
        <f>【ここね江戸川】集計シート!G$56</f>
        <v>0</v>
      </c>
      <c r="M5" s="35">
        <f>【ここね江戸川】集計シート!G$57</f>
        <v>0</v>
      </c>
    </row>
    <row r="6" spans="2:13" ht="59.25" customHeight="1" x14ac:dyDescent="0.7">
      <c r="B6" s="93"/>
      <c r="C6" s="40" t="s">
        <v>54</v>
      </c>
      <c r="D6" s="30" t="str">
        <f>'アンケート チェック項目'!D5</f>
        <v>生活空間は、本人にわかりやすい構造化された環境になっているか。また、障害の特性に応じ、事業所の設備等は、バリアフリー化や情報伝達等への配慮が適切になされているか</v>
      </c>
      <c r="E6" s="31">
        <f>【ここね江戸川】集計シート!H$48</f>
        <v>14</v>
      </c>
      <c r="F6" s="45">
        <f>【ここね江戸川】集計シート!H$49</f>
        <v>0</v>
      </c>
      <c r="G6" s="32">
        <f>【ここね江戸川】集計シート!H$50</f>
        <v>0</v>
      </c>
      <c r="H6" s="33">
        <f>【ここね江戸川】集計シート!H$51</f>
        <v>2</v>
      </c>
      <c r="I6" s="52">
        <f>【ここね江戸川】集計シート!H$52</f>
        <v>16</v>
      </c>
      <c r="J6" s="60">
        <f>【ここね江戸川】集計シート!H$54</f>
        <v>0.875</v>
      </c>
      <c r="K6" s="50">
        <f>【ここね江戸川】集計シート!H$55</f>
        <v>0</v>
      </c>
      <c r="L6" s="42">
        <f>【ここね江戸川】集計シート!H$56</f>
        <v>0</v>
      </c>
      <c r="M6" s="35">
        <f>【ここね江戸川】集計シート!H$57</f>
        <v>0.125</v>
      </c>
    </row>
    <row r="7" spans="2:13" ht="45.95" customHeight="1" x14ac:dyDescent="0.7">
      <c r="B7" s="93"/>
      <c r="C7" s="40" t="s">
        <v>55</v>
      </c>
      <c r="D7" s="30" t="str">
        <f>'アンケート チェック項目'!D6</f>
        <v>生活空間は、清潔で、心地よく過ごせる環境になっているか。また、子ども達の活動に合わせた空間となっているか</v>
      </c>
      <c r="E7" s="31">
        <f>【ここね江戸川】集計シート!I$48</f>
        <v>16</v>
      </c>
      <c r="F7" s="45">
        <f>【ここね江戸川】集計シート!I$49</f>
        <v>0</v>
      </c>
      <c r="G7" s="32">
        <f>【ここね江戸川】集計シート!I$50</f>
        <v>0</v>
      </c>
      <c r="H7" s="33">
        <f>【ここね江戸川】集計シート!I$51</f>
        <v>0</v>
      </c>
      <c r="I7" s="52">
        <f>【ここね江戸川】集計シート!I$52</f>
        <v>16</v>
      </c>
      <c r="J7" s="60">
        <f>【ここね江戸川】集計シート!I$54</f>
        <v>1</v>
      </c>
      <c r="K7" s="50">
        <f>【ここね江戸川】集計シート!I$55</f>
        <v>0</v>
      </c>
      <c r="L7" s="42">
        <f>【ここね江戸川】集計シート!I$56</f>
        <v>0</v>
      </c>
      <c r="M7" s="35">
        <f>【ここね江戸川】集計シート!I$57</f>
        <v>0</v>
      </c>
    </row>
    <row r="8" spans="2:13" ht="45.95" customHeight="1" x14ac:dyDescent="0.7">
      <c r="B8" s="93"/>
      <c r="C8" s="40" t="s">
        <v>56</v>
      </c>
      <c r="D8" s="30" t="str">
        <f>'アンケート チェック項目'!D7</f>
        <v>事業所の支援の質は適正であるか</v>
      </c>
      <c r="E8" s="31">
        <f>【ここね江戸川】集計シート!J$48</f>
        <v>16</v>
      </c>
      <c r="F8" s="45">
        <f>【ここね江戸川】集計シート!J$49</f>
        <v>0</v>
      </c>
      <c r="G8" s="32">
        <f>【ここね江戸川】集計シート!J$50</f>
        <v>0</v>
      </c>
      <c r="H8" s="33">
        <f>【ここね江戸川】集計シート!J$51</f>
        <v>0</v>
      </c>
      <c r="I8" s="52">
        <f>【ここね江戸川】集計シート!J$52</f>
        <v>16</v>
      </c>
      <c r="J8" s="60">
        <f>【ここね江戸川】集計シート!J$54</f>
        <v>1</v>
      </c>
      <c r="K8" s="50">
        <f>【ここね江戸川】集計シート!J$55</f>
        <v>0</v>
      </c>
      <c r="L8" s="42">
        <f>【ここね江戸川】集計シート!J$56</f>
        <v>0</v>
      </c>
      <c r="M8" s="35">
        <f>【ここね江戸川】集計シート!J$57</f>
        <v>0</v>
      </c>
    </row>
    <row r="9" spans="2:13" ht="101.25" customHeight="1" x14ac:dyDescent="0.7">
      <c r="B9" s="94" t="s">
        <v>113</v>
      </c>
      <c r="C9" s="40" t="s">
        <v>57</v>
      </c>
      <c r="D9" s="30" t="str">
        <f>'アンケート チェック項目'!D8</f>
        <v>子どもと保護者のニーズや課題が客観的に分析された上で、児童発達支援計画が作成されているか</v>
      </c>
      <c r="E9" s="31">
        <f>【ここね江戸川】集計シート!K$48</f>
        <v>16</v>
      </c>
      <c r="F9" s="45">
        <f>【ここね江戸川】集計シート!K$49</f>
        <v>0</v>
      </c>
      <c r="G9" s="32">
        <f>【ここね江戸川】集計シート!K$50</f>
        <v>0</v>
      </c>
      <c r="H9" s="33">
        <f>【ここね江戸川】集計シート!K$51</f>
        <v>0</v>
      </c>
      <c r="I9" s="52">
        <f>【ここね江戸川】集計シート!K$52</f>
        <v>16</v>
      </c>
      <c r="J9" s="60">
        <f>【ここね江戸川】集計シート!K$54</f>
        <v>1</v>
      </c>
      <c r="K9" s="50">
        <f>【ここね江戸川】集計シート!K$55</f>
        <v>0</v>
      </c>
      <c r="L9" s="42">
        <f>【ここね江戸川】集計シート!K$56</f>
        <v>0</v>
      </c>
      <c r="M9" s="35">
        <f>【ここね江戸川】集計シート!K$57</f>
        <v>0</v>
      </c>
    </row>
    <row r="10" spans="2:13" ht="41.25" customHeight="1" x14ac:dyDescent="0.7">
      <c r="B10" s="82"/>
      <c r="C10" s="40" t="s">
        <v>58</v>
      </c>
      <c r="D10" s="30" t="str">
        <f>'アンケート チェック項目'!D9</f>
        <v>児童発達支援計画に基づき、支援が実施されているか</v>
      </c>
      <c r="E10" s="31">
        <f>【ここね江戸川】集計シート!L$48</f>
        <v>16</v>
      </c>
      <c r="F10" s="45">
        <f>【ここね江戸川】集計シート!L$49</f>
        <v>0</v>
      </c>
      <c r="G10" s="32">
        <f>【ここね江戸川】集計シート!L$50</f>
        <v>0</v>
      </c>
      <c r="H10" s="33">
        <f>【ここね江戸川】集計シート!L$51</f>
        <v>0</v>
      </c>
      <c r="I10" s="52">
        <f>【ここね江戸川】集計シート!L$52</f>
        <v>16</v>
      </c>
      <c r="J10" s="60">
        <f>【ここね江戸川】集計シート!L$54</f>
        <v>1</v>
      </c>
      <c r="K10" s="50">
        <f>【ここね江戸川】集計シート!L$55</f>
        <v>0</v>
      </c>
      <c r="L10" s="42">
        <f>【ここね江戸川】集計シート!L$56</f>
        <v>0</v>
      </c>
      <c r="M10" s="35">
        <f>【ここね江戸川】集計シート!L$57</f>
        <v>0</v>
      </c>
    </row>
    <row r="11" spans="2:13" ht="36" customHeight="1" x14ac:dyDescent="0.7">
      <c r="B11" s="82"/>
      <c r="C11" s="40" t="s">
        <v>59</v>
      </c>
      <c r="D11" s="30" t="str">
        <f>'アンケート チェック項目'!D10</f>
        <v>児童発達支援計画に記載された目標が達成されているか</v>
      </c>
      <c r="E11" s="31">
        <f>【ここね江戸川】集計シート!M$48</f>
        <v>16</v>
      </c>
      <c r="F11" s="45">
        <f>【ここね江戸川】集計シート!M$49</f>
        <v>0</v>
      </c>
      <c r="G11" s="32">
        <f>【ここね江戸川】集計シート!M$50</f>
        <v>0</v>
      </c>
      <c r="H11" s="33">
        <f>【ここね江戸川】集計シート!M$51</f>
        <v>0</v>
      </c>
      <c r="I11" s="52">
        <f>【ここね江戸川】集計シート!M$52</f>
        <v>16</v>
      </c>
      <c r="J11" s="60">
        <f>【ここね江戸川】集計シート!M$54</f>
        <v>1</v>
      </c>
      <c r="K11" s="50">
        <f>【ここね江戸川】集計シート!M$55</f>
        <v>0</v>
      </c>
      <c r="L11" s="42">
        <f>【ここね江戸川】集計シート!M$56</f>
        <v>0</v>
      </c>
      <c r="M11" s="35">
        <f>【ここね江戸川】集計シート!M$57</f>
        <v>0</v>
      </c>
    </row>
    <row r="12" spans="2:13" ht="43.5" customHeight="1" x14ac:dyDescent="0.7">
      <c r="B12" s="82"/>
      <c r="C12" s="40" t="s">
        <v>60</v>
      </c>
      <c r="D12" s="30" t="str">
        <f>'アンケート チェック項目'!D11</f>
        <v>児童発達支援計画には、児童発達支援ガイドラインの「児童発達支援の提供すべき支援」の「発達支援（本人支援及び移行支援）」、「家族支援」、「地域支援」で示す支援内容から子どもの支援に必要な項目が適切に選択され、その上で、具体的な支援内容が設定されているか</v>
      </c>
      <c r="E12" s="31">
        <f>【ここね江戸川】集計シート!N$48</f>
        <v>16</v>
      </c>
      <c r="F12" s="45">
        <f>【ここね江戸川】集計シート!N$49</f>
        <v>0</v>
      </c>
      <c r="G12" s="32">
        <f>【ここね江戸川】集計シート!N$50</f>
        <v>0</v>
      </c>
      <c r="H12" s="33">
        <f>【ここね江戸川】集計シート!N$51</f>
        <v>0</v>
      </c>
      <c r="I12" s="52">
        <f>【ここね江戸川】集計シート!N$52</f>
        <v>16</v>
      </c>
      <c r="J12" s="60">
        <f>【ここね江戸川】集計シート!N$54</f>
        <v>1</v>
      </c>
      <c r="K12" s="50">
        <f>【ここね江戸川】集計シート!N$55</f>
        <v>0</v>
      </c>
      <c r="L12" s="42">
        <f>【ここね江戸川】集計シート!N$56</f>
        <v>0</v>
      </c>
      <c r="M12" s="35">
        <f>【ここね江戸川】集計シート!N$57</f>
        <v>0</v>
      </c>
    </row>
    <row r="13" spans="2:13" ht="39.75" customHeight="1" x14ac:dyDescent="0.7">
      <c r="B13" s="82"/>
      <c r="C13" s="40" t="s">
        <v>61</v>
      </c>
      <c r="D13" s="30" t="str">
        <f>'アンケート チェック項目'!D12</f>
        <v>児童発達支援計画に沿った支援が行われているか</v>
      </c>
      <c r="E13" s="31">
        <f>【ここね江戸川】集計シート!O$48</f>
        <v>16</v>
      </c>
      <c r="F13" s="45">
        <f>【ここね江戸川】集計シート!O$49</f>
        <v>0</v>
      </c>
      <c r="G13" s="32">
        <f>【ここね江戸川】集計シート!O$50</f>
        <v>0</v>
      </c>
      <c r="H13" s="33">
        <f>【ここね江戸川】集計シート!O$51</f>
        <v>0</v>
      </c>
      <c r="I13" s="52">
        <f>【ここね江戸川】集計シート!O$52</f>
        <v>16</v>
      </c>
      <c r="J13" s="60">
        <f>【ここね江戸川】集計シート!O$54</f>
        <v>1</v>
      </c>
      <c r="K13" s="50">
        <f>【ここね江戸川】集計シート!O$55</f>
        <v>0</v>
      </c>
      <c r="L13" s="42">
        <f>【ここね江戸川】集計シート!O$56</f>
        <v>0</v>
      </c>
      <c r="M13" s="35">
        <f>【ここね江戸川】集計シート!O$57</f>
        <v>0</v>
      </c>
    </row>
    <row r="14" spans="2:13" ht="70.5" customHeight="1" x14ac:dyDescent="0.7">
      <c r="B14" s="82"/>
      <c r="C14" s="40" t="s">
        <v>62</v>
      </c>
      <c r="D14" s="30" t="str">
        <f>'アンケート チェック項目'!D13</f>
        <v>活動プログラムが固定化しないよう工夫されているか</v>
      </c>
      <c r="E14" s="31">
        <f>【ここね江戸川】集計シート!P$48</f>
        <v>16</v>
      </c>
      <c r="F14" s="45">
        <f>【ここね江戸川】集計シート!P$49</f>
        <v>0</v>
      </c>
      <c r="G14" s="32">
        <f>【ここね江戸川】集計シート!P$50</f>
        <v>0</v>
      </c>
      <c r="H14" s="33">
        <f>【ここね江戸川】集計シート!P$51</f>
        <v>0</v>
      </c>
      <c r="I14" s="52">
        <f>【ここね江戸川】集計シート!P$52</f>
        <v>16</v>
      </c>
      <c r="J14" s="60">
        <f>【ここね江戸川】集計シート!P$54</f>
        <v>1</v>
      </c>
      <c r="K14" s="50">
        <f>【ここね江戸川】集計シート!P$55</f>
        <v>0</v>
      </c>
      <c r="L14" s="42">
        <f>【ここね江戸川】集計シート!P$56</f>
        <v>0</v>
      </c>
      <c r="M14" s="35">
        <f>【ここね江戸川】集計シート!P$57</f>
        <v>0</v>
      </c>
    </row>
    <row r="15" spans="2:13" ht="45" customHeight="1" x14ac:dyDescent="0.7">
      <c r="B15" s="83"/>
      <c r="C15" s="40" t="s">
        <v>63</v>
      </c>
      <c r="D15" s="30" t="str">
        <f>'アンケート チェック項目'!D14</f>
        <v>保育所や認定こども園、幼稚園等との交流や、障害のない子どもと活動する機会があるか</v>
      </c>
      <c r="E15" s="31">
        <f>【ここね江戸川】集計シート!Q$48</f>
        <v>6</v>
      </c>
      <c r="F15" s="45">
        <f>【ここね江戸川】集計シート!Q$49</f>
        <v>3</v>
      </c>
      <c r="G15" s="32">
        <f>【ここね江戸川】集計シート!Q$50</f>
        <v>4</v>
      </c>
      <c r="H15" s="33">
        <f>【ここね江戸川】集計シート!Q$51</f>
        <v>3</v>
      </c>
      <c r="I15" s="52">
        <f>【ここね江戸川】集計シート!Q$52</f>
        <v>16</v>
      </c>
      <c r="J15" s="60">
        <f>【ここね江戸川】集計シート!Q$54</f>
        <v>0.375</v>
      </c>
      <c r="K15" s="50">
        <f>【ここね江戸川】集計シート!Q$55</f>
        <v>0.1875</v>
      </c>
      <c r="L15" s="42">
        <f>【ここね江戸川】集計シート!Q$56</f>
        <v>0.25</v>
      </c>
      <c r="M15" s="35">
        <f>【ここね江戸川】集計シート!Q$57</f>
        <v>0.1875</v>
      </c>
    </row>
    <row r="16" spans="2:13" ht="56.25" customHeight="1" x14ac:dyDescent="0.7">
      <c r="B16" s="94" t="s">
        <v>114</v>
      </c>
      <c r="C16" s="40" t="s">
        <v>64</v>
      </c>
      <c r="D16" s="30" t="str">
        <f>'アンケート チェック項目'!D15</f>
        <v>運営規定、利用者負担等について丁寧な説明がなされたか</v>
      </c>
      <c r="E16" s="31">
        <f>【ここね江戸川】集計シート!R$48</f>
        <v>16</v>
      </c>
      <c r="F16" s="45">
        <f>【ここね江戸川】集計シート!R$49</f>
        <v>0</v>
      </c>
      <c r="G16" s="32">
        <f>【ここね江戸川】集計シート!R$50</f>
        <v>0</v>
      </c>
      <c r="H16" s="33">
        <f>【ここね江戸川】集計シート!R$51</f>
        <v>0</v>
      </c>
      <c r="I16" s="52">
        <f>【ここね江戸川】集計シート!R$52</f>
        <v>16</v>
      </c>
      <c r="J16" s="60">
        <f>【ここね江戸川】集計シート!R$54</f>
        <v>1</v>
      </c>
      <c r="K16" s="50">
        <f>【ここね江戸川】集計シート!R$55</f>
        <v>0</v>
      </c>
      <c r="L16" s="42">
        <f>【ここね江戸川】集計シート!R$56</f>
        <v>0</v>
      </c>
      <c r="M16" s="35">
        <f>【ここね江戸川】集計シート!R$57</f>
        <v>0</v>
      </c>
    </row>
    <row r="17" spans="2:13" ht="46.5" customHeight="1" x14ac:dyDescent="0.7">
      <c r="B17" s="82"/>
      <c r="C17" s="40" t="s">
        <v>65</v>
      </c>
      <c r="D17" s="30" t="str">
        <f>'アンケート チェック項目'!D16</f>
        <v>児童発達支援ガイドラインの「児童発達支援の提供すべき支援」のねらい及び支援内容と、これに基づき作成された「児童発達支援計画」を示しながら、支援内容の説明がなされたか</v>
      </c>
      <c r="E17" s="31">
        <f>【ここね江戸川】集計シート!S$48</f>
        <v>16</v>
      </c>
      <c r="F17" s="45">
        <f>【ここね江戸川】集計シート!S$49</f>
        <v>0</v>
      </c>
      <c r="G17" s="32">
        <f>【ここね江戸川】集計シート!S$50</f>
        <v>0</v>
      </c>
      <c r="H17" s="33">
        <f>【ここね江戸川】集計シート!S$51</f>
        <v>0</v>
      </c>
      <c r="I17" s="52">
        <f>【ここね江戸川】集計シート!S$52</f>
        <v>16</v>
      </c>
      <c r="J17" s="60">
        <f>【ここね江戸川】集計シート!S$54</f>
        <v>1</v>
      </c>
      <c r="K17" s="50">
        <f>【ここね江戸川】集計シート!S$55</f>
        <v>0</v>
      </c>
      <c r="L17" s="42">
        <f>【ここね江戸川】集計シート!S$56</f>
        <v>0</v>
      </c>
      <c r="M17" s="35">
        <f>【ここね江戸川】集計シート!S$57</f>
        <v>0</v>
      </c>
    </row>
    <row r="18" spans="2:13" ht="50.25" customHeight="1" x14ac:dyDescent="0.7">
      <c r="B18" s="82"/>
      <c r="C18" s="40" t="s">
        <v>66</v>
      </c>
      <c r="D18" s="30" t="str">
        <f>'アンケート チェック項目'!D17</f>
        <v>保護者に対して家族支援プログラム（ペアレントトレーニング等）が行われているか</v>
      </c>
      <c r="E18" s="31">
        <f>【ここね江戸川】集計シート!T$48</f>
        <v>13</v>
      </c>
      <c r="F18" s="45">
        <f>【ここね江戸川】集計シート!T$49</f>
        <v>1</v>
      </c>
      <c r="G18" s="32">
        <f>【ここね江戸川】集計シート!T$50</f>
        <v>0</v>
      </c>
      <c r="H18" s="33">
        <f>【ここね江戸川】集計シート!T$51</f>
        <v>2</v>
      </c>
      <c r="I18" s="52">
        <f>【ここね江戸川】集計シート!F$52</f>
        <v>16</v>
      </c>
      <c r="J18" s="60">
        <f>【ここね江戸川】集計シート!T$54</f>
        <v>0.8125</v>
      </c>
      <c r="K18" s="50">
        <f>【ここね江戸川】集計シート!T$55</f>
        <v>6.25E-2</v>
      </c>
      <c r="L18" s="42">
        <f>【ここね江戸川】集計シート!T$56</f>
        <v>0</v>
      </c>
      <c r="M18" s="35">
        <f>【ここね江戸川】集計シート!T$57</f>
        <v>0.125</v>
      </c>
    </row>
    <row r="19" spans="2:13" ht="74.25" customHeight="1" x14ac:dyDescent="0.7">
      <c r="B19" s="82"/>
      <c r="C19" s="40" t="s">
        <v>67</v>
      </c>
      <c r="D19" s="30" t="str">
        <f>'アンケート チェック項目'!D18</f>
        <v>日頃から子どもの状況を保護者と伝え合い、子どもの健康や発達の状況、課題について共有理解ができているか</v>
      </c>
      <c r="E19" s="31">
        <f>【ここね江戸川】集計シート!U$48</f>
        <v>16</v>
      </c>
      <c r="F19" s="45">
        <f>【ここね江戸川】集計シート!U$49</f>
        <v>0</v>
      </c>
      <c r="G19" s="32">
        <f>【ここね江戸川】集計シート!U$50</f>
        <v>0</v>
      </c>
      <c r="H19" s="33">
        <f>【ここね江戸川】集計シート!U$51</f>
        <v>0</v>
      </c>
      <c r="I19" s="52">
        <f>【ここね江戸川】集計シート!U$52</f>
        <v>16</v>
      </c>
      <c r="J19" s="60">
        <f>【ここね江戸川】集計シート!U$54</f>
        <v>1</v>
      </c>
      <c r="K19" s="50">
        <f>【ここね江戸川】集計シート!U$55</f>
        <v>0</v>
      </c>
      <c r="L19" s="42">
        <f>【ここね江戸川】集計シート!U$56</f>
        <v>0</v>
      </c>
      <c r="M19" s="35">
        <f>【ここね江戸川】集計シート!U$57</f>
        <v>0</v>
      </c>
    </row>
    <row r="20" spans="2:13" ht="37.5" customHeight="1" x14ac:dyDescent="0.7">
      <c r="B20" s="82"/>
      <c r="C20" s="40" t="s">
        <v>68</v>
      </c>
      <c r="D20" s="30" t="str">
        <f>'アンケート チェック項目'!D19</f>
        <v>定期的に、保護者に対して面談や、育児に関する助言等の支援が行われているか</v>
      </c>
      <c r="E20" s="31">
        <f>【ここね江戸川】集計シート!V$48</f>
        <v>16</v>
      </c>
      <c r="F20" s="45">
        <f>【ここね江戸川】集計シート!V$49</f>
        <v>0</v>
      </c>
      <c r="G20" s="32">
        <f>【ここね江戸川】集計シート!V$50</f>
        <v>0</v>
      </c>
      <c r="H20" s="33">
        <f>【ここね江戸川】集計シート!V$51</f>
        <v>0</v>
      </c>
      <c r="I20" s="52">
        <f>【ここね江戸川】集計シート!V$52</f>
        <v>16</v>
      </c>
      <c r="J20" s="60">
        <f>【ここね江戸川】集計シート!V$54</f>
        <v>1</v>
      </c>
      <c r="K20" s="50">
        <f>【ここね江戸川】集計シート!V$55</f>
        <v>0</v>
      </c>
      <c r="L20" s="42">
        <f>【ここね江戸川】集計シート!V$56</f>
        <v>0</v>
      </c>
      <c r="M20" s="35">
        <f>【ここね江戸川】集計シート!V$57</f>
        <v>0</v>
      </c>
    </row>
    <row r="21" spans="2:13" ht="63" customHeight="1" x14ac:dyDescent="0.7">
      <c r="B21" s="82"/>
      <c r="C21" s="40" t="s">
        <v>69</v>
      </c>
      <c r="D21" s="30" t="str">
        <f>'アンケート チェック項目'!D20</f>
        <v>父母の会の活動の支援や、保護者会等の開催等により保護者同士の連携が支援されているか</v>
      </c>
      <c r="E21" s="31">
        <f>【ここね江戸川】集計シート!W$48</f>
        <v>14</v>
      </c>
      <c r="F21" s="45">
        <f>【ここね江戸川】集計シート!W$49</f>
        <v>1</v>
      </c>
      <c r="G21" s="32">
        <f>【ここね江戸川】集計シート!W$50</f>
        <v>0</v>
      </c>
      <c r="H21" s="33">
        <f>【ここね江戸川】集計シート!W$51</f>
        <v>1</v>
      </c>
      <c r="I21" s="52">
        <f>【ここね江戸川】集計シート!W$52</f>
        <v>16</v>
      </c>
      <c r="J21" s="60">
        <f>【ここね江戸川】集計シート!W$54</f>
        <v>0.875</v>
      </c>
      <c r="K21" s="50">
        <f>【ここね江戸川】集計シート!W$55</f>
        <v>6.25E-2</v>
      </c>
      <c r="L21" s="42">
        <f>【ここね江戸川】集計シート!W$56</f>
        <v>0</v>
      </c>
      <c r="M21" s="35">
        <f>【ここね江戸川】集計シート!W$57</f>
        <v>6.25E-2</v>
      </c>
    </row>
    <row r="22" spans="2:13" ht="33" customHeight="1" x14ac:dyDescent="0.7">
      <c r="B22" s="82"/>
      <c r="C22" s="40" t="s">
        <v>107</v>
      </c>
      <c r="D22" s="30" t="str">
        <f>'アンケート チェック項目'!D21</f>
        <v>子どもや保護者からの相談や申し入れについて、対応の体制が整備されているとともに、子どもや保護者に周知・説明され、相談や申し入れをした際に迅速かつ適切に対応されているか</v>
      </c>
      <c r="E22" s="31">
        <f>【ここね江戸川】集計シート!X$48</f>
        <v>16</v>
      </c>
      <c r="F22" s="45">
        <f>【ここね江戸川】集計シート!X$49</f>
        <v>0</v>
      </c>
      <c r="G22" s="32">
        <f>【ここね江戸川】集計シート!X$50</f>
        <v>0</v>
      </c>
      <c r="H22" s="33">
        <f>【ここね江戸川】集計シート!X$51</f>
        <v>0</v>
      </c>
      <c r="I22" s="52">
        <f>【ここね江戸川】集計シート!X$52</f>
        <v>16</v>
      </c>
      <c r="J22" s="60">
        <f>【ここね江戸川】集計シート!X$54</f>
        <v>1</v>
      </c>
      <c r="K22" s="50">
        <f>【ここね江戸川】集計シート!X$55</f>
        <v>0</v>
      </c>
      <c r="L22" s="42">
        <f>【ここね江戸川】集計シート!X$56</f>
        <v>0</v>
      </c>
      <c r="M22" s="35">
        <f>【ここね江戸川】集計シート!X$57</f>
        <v>0</v>
      </c>
    </row>
    <row r="23" spans="2:13" ht="59.25" customHeight="1" x14ac:dyDescent="0.7">
      <c r="B23" s="82"/>
      <c r="C23" s="40" t="s">
        <v>82</v>
      </c>
      <c r="D23" s="30" t="str">
        <f>'アンケート チェック項目'!D22</f>
        <v>子どもや保護者との意思の疎通や情報伝達のための配慮がなされているか</v>
      </c>
      <c r="E23" s="31">
        <f>【ここね江戸川】集計シート!Y$48</f>
        <v>16</v>
      </c>
      <c r="F23" s="45">
        <f>【ここね江戸川】集計シート!Y$49</f>
        <v>0</v>
      </c>
      <c r="G23" s="32">
        <f>【ここね江戸川】集計シート!Y$50</f>
        <v>0</v>
      </c>
      <c r="H23" s="33">
        <f>【ここね江戸川】集計シート!Y$51</f>
        <v>0</v>
      </c>
      <c r="I23" s="52">
        <f>【ここね江戸川】集計シート!Y$52</f>
        <v>16</v>
      </c>
      <c r="J23" s="60">
        <f>【ここね江戸川】集計シート!Y$54</f>
        <v>1</v>
      </c>
      <c r="K23" s="50">
        <f>【ここね江戸川】集計シート!Y$55</f>
        <v>0</v>
      </c>
      <c r="L23" s="42">
        <f>【ここね江戸川】集計シート!Y$56</f>
        <v>0</v>
      </c>
      <c r="M23" s="35">
        <f>【ここね江戸川】集計シート!Y$57</f>
        <v>0</v>
      </c>
    </row>
    <row r="24" spans="2:13" ht="39.75" customHeight="1" x14ac:dyDescent="0.7">
      <c r="B24" s="82"/>
      <c r="C24" s="40" t="s">
        <v>83</v>
      </c>
      <c r="D24" s="30" t="str">
        <f>'アンケート チェック項目'!D23</f>
        <v>定期的に会報やホームページ等で、活動概要や行事予定、連絡体制等の情報や業務に関する自己評価の結果を子どもや保護者に対して発信されているか</v>
      </c>
      <c r="E24" s="31">
        <f>【ここね江戸川】集計シート!Z$48</f>
        <v>16</v>
      </c>
      <c r="F24" s="45">
        <f>【ここね江戸川】集計シート!Z$49</f>
        <v>0</v>
      </c>
      <c r="G24" s="32">
        <f>【ここね江戸川】集計シート!Z$50</f>
        <v>0</v>
      </c>
      <c r="H24" s="33">
        <f>【ここね江戸川】集計シート!Z$51</f>
        <v>0</v>
      </c>
      <c r="I24" s="52">
        <f>【ここね江戸川】集計シート!Z$52</f>
        <v>16</v>
      </c>
      <c r="J24" s="60">
        <f>【ここね江戸川】集計シート!Z$54</f>
        <v>1</v>
      </c>
      <c r="K24" s="50">
        <f>【ここね江戸川】集計シート!Z$55</f>
        <v>0</v>
      </c>
      <c r="L24" s="42">
        <f>【ここね江戸川】集計シート!Z$56</f>
        <v>0</v>
      </c>
      <c r="M24" s="35">
        <f>【ここね江戸川】集計シート!Z$57</f>
        <v>0</v>
      </c>
    </row>
    <row r="25" spans="2:13" ht="36" customHeight="1" x14ac:dyDescent="0.7">
      <c r="B25" s="83"/>
      <c r="C25" s="40" t="s">
        <v>84</v>
      </c>
      <c r="D25" s="30" t="str">
        <f>'アンケート チェック項目'!D24</f>
        <v>個人情報の取扱いに十分注意されているか</v>
      </c>
      <c r="E25" s="31">
        <f>【ここね江戸川】集計シート!AA$48</f>
        <v>16</v>
      </c>
      <c r="F25" s="45">
        <f>【ここね江戸川】集計シート!AA$49</f>
        <v>0</v>
      </c>
      <c r="G25" s="32">
        <f>【ここね江戸川】集計シート!AA$50</f>
        <v>0</v>
      </c>
      <c r="H25" s="33">
        <f>【ここね江戸川】集計シート!AA$51</f>
        <v>0</v>
      </c>
      <c r="I25" s="52">
        <f>【ここね江戸川】集計シート!AA$52</f>
        <v>16</v>
      </c>
      <c r="J25" s="60">
        <f>【ここね江戸川】集計シート!AA$54</f>
        <v>1</v>
      </c>
      <c r="K25" s="50">
        <f>【ここね江戸川】集計シート!AA$55</f>
        <v>0</v>
      </c>
      <c r="L25" s="42">
        <f>【ここね江戸川】集計シート!AA$56</f>
        <v>0</v>
      </c>
      <c r="M25" s="35">
        <f>【ここね江戸川】集計シート!AA$57</f>
        <v>0</v>
      </c>
    </row>
    <row r="26" spans="2:13" ht="38.25" customHeight="1" x14ac:dyDescent="0.7">
      <c r="B26" s="95" t="s">
        <v>76</v>
      </c>
      <c r="C26" s="40" t="s">
        <v>85</v>
      </c>
      <c r="D26" s="30" t="str">
        <f>'アンケート チェック項目'!D25</f>
        <v>緊急時対応マニュアル、防犯マニュアル、感染症対応マニュアル等を策定し、保護者に周知・説明されているか。また、発生を想定した訓練が実施されているか</v>
      </c>
      <c r="E26" s="31">
        <f>【ここね江戸川】集計シート!AB$48</f>
        <v>15</v>
      </c>
      <c r="F26" s="45">
        <f>【ここね江戸川】集計シート!AB$49</f>
        <v>0</v>
      </c>
      <c r="G26" s="32">
        <f>【ここね江戸川】集計シート!AB$50</f>
        <v>0</v>
      </c>
      <c r="H26" s="33">
        <f>【ここね江戸川】集計シート!AB$51</f>
        <v>1</v>
      </c>
      <c r="I26" s="52">
        <f>【ここね江戸川】集計シート!AB$52</f>
        <v>16</v>
      </c>
      <c r="J26" s="60">
        <f>【ここね江戸川】集計シート!AB$54</f>
        <v>0.9375</v>
      </c>
      <c r="K26" s="50">
        <f>【ここね江戸川】集計シート!AB$55</f>
        <v>0</v>
      </c>
      <c r="L26" s="42">
        <f>【ここね江戸川】集計シート!AB$56</f>
        <v>0</v>
      </c>
      <c r="M26" s="35">
        <f>【ここね江戸川】集計シート!AB$57</f>
        <v>6.25E-2</v>
      </c>
    </row>
    <row r="27" spans="2:13" ht="18.95" customHeight="1" x14ac:dyDescent="0.7">
      <c r="B27" s="96"/>
      <c r="C27" s="40" t="s">
        <v>148</v>
      </c>
      <c r="D27" s="30" t="str">
        <f>'アンケート チェック項目'!D26</f>
        <v>非常災害の発生に備え、定期的に避難、救出、その他必要な訓練が行われているか</v>
      </c>
      <c r="E27" s="31">
        <f>【ここね江戸川】集計シート!AC$48</f>
        <v>16</v>
      </c>
      <c r="F27" s="45">
        <f>【ここね江戸川】集計シート!AC$49</f>
        <v>0</v>
      </c>
      <c r="G27" s="32">
        <f>【ここね江戸川】集計シート!AC$50</f>
        <v>0</v>
      </c>
      <c r="H27" s="33">
        <f>【ここね江戸川】集計シート!AC$51</f>
        <v>0</v>
      </c>
      <c r="I27" s="52">
        <f>【ここね江戸川】集計シート!AC$52</f>
        <v>16</v>
      </c>
      <c r="J27" s="60">
        <f>【ここね江戸川】集計シート!AC$54</f>
        <v>1</v>
      </c>
      <c r="K27" s="50">
        <f>【ここね江戸川】集計シート!AC$55</f>
        <v>0</v>
      </c>
      <c r="L27" s="42">
        <f>【ここね江戸川】集計シート!AC$56</f>
        <v>0</v>
      </c>
      <c r="M27" s="35">
        <f>【ここね江戸川】集計シート!AC$57</f>
        <v>0</v>
      </c>
    </row>
    <row r="28" spans="2:13" ht="18.95" customHeight="1" x14ac:dyDescent="0.7">
      <c r="B28" s="82" t="s">
        <v>116</v>
      </c>
      <c r="C28" s="40" t="s">
        <v>149</v>
      </c>
      <c r="D28" s="30" t="str">
        <f>'アンケート チェック項目'!D27</f>
        <v>子どもは通所を楽しみにしているか</v>
      </c>
      <c r="E28" s="31">
        <f>【ここね江戸川】集計シート!AD$48</f>
        <v>16</v>
      </c>
      <c r="F28" s="45">
        <f>【ここね江戸川】集計シート!AD$49</f>
        <v>0</v>
      </c>
      <c r="G28" s="32">
        <f>【ここね江戸川】集計シート!AD$50</f>
        <v>0</v>
      </c>
      <c r="H28" s="33">
        <f>【ここね江戸川】集計シート!AD$51</f>
        <v>0</v>
      </c>
      <c r="I28" s="52">
        <f>【ここね江戸川】集計シート!AD$52</f>
        <v>16</v>
      </c>
      <c r="J28" s="60">
        <f>【ここね江戸川】集計シート!AD$54</f>
        <v>1</v>
      </c>
      <c r="K28" s="50">
        <f>【ここね江戸川】集計シート!AD$55</f>
        <v>0</v>
      </c>
      <c r="L28" s="42">
        <f>【ここね江戸川】集計シート!AD$56</f>
        <v>0</v>
      </c>
      <c r="M28" s="35">
        <f>【ここね江戸川】集計シート!AD$57</f>
        <v>0</v>
      </c>
    </row>
    <row r="29" spans="2:13" ht="18.95" customHeight="1" x14ac:dyDescent="0.7">
      <c r="B29" s="83"/>
      <c r="C29" s="40" t="s">
        <v>150</v>
      </c>
      <c r="D29" s="30" t="str">
        <f>'アンケート チェック項目'!D28</f>
        <v>事業所の支援に満足しているか</v>
      </c>
      <c r="E29" s="31">
        <f>【ここね江戸川】集計シート!AE$48</f>
        <v>16</v>
      </c>
      <c r="F29" s="45">
        <f>【ここね江戸川】集計シート!AE$49</f>
        <v>0</v>
      </c>
      <c r="G29" s="32">
        <f>【ここね江戸川】集計シート!AE$50</f>
        <v>0</v>
      </c>
      <c r="H29" s="33">
        <f>【ここね江戸川】集計シート!AE$51</f>
        <v>0</v>
      </c>
      <c r="I29" s="52">
        <f>【ここね江戸川】集計シート!AE$52</f>
        <v>16</v>
      </c>
      <c r="J29" s="60">
        <f>【ここね江戸川】集計シート!AE$54</f>
        <v>1</v>
      </c>
      <c r="K29" s="50">
        <f>【ここね江戸川】集計シート!AE$55</f>
        <v>0</v>
      </c>
      <c r="L29" s="42">
        <f>【ここね江戸川】集計シート!AE$56</f>
        <v>0</v>
      </c>
      <c r="M29" s="35">
        <f>【ここね江戸川】集計シート!AE$57</f>
        <v>0</v>
      </c>
    </row>
    <row r="30" spans="2:13" ht="32.1" customHeight="1" x14ac:dyDescent="0.7"/>
    <row r="31" spans="2:13" ht="31.5" customHeight="1" x14ac:dyDescent="0.7"/>
    <row r="32" spans="2:13" ht="31.5" customHeight="1" x14ac:dyDescent="0.7">
      <c r="B32" s="36"/>
      <c r="C32" s="37"/>
      <c r="D32" s="84" t="s">
        <v>81</v>
      </c>
      <c r="E32" s="76" t="s">
        <v>79</v>
      </c>
      <c r="F32" s="86"/>
      <c r="G32" s="86"/>
      <c r="H32" s="86"/>
      <c r="I32" s="77"/>
      <c r="J32" s="87" t="s">
        <v>80</v>
      </c>
      <c r="K32" s="87"/>
      <c r="L32" s="87"/>
      <c r="M32" s="87"/>
    </row>
    <row r="33" spans="2:13" ht="31.5" customHeight="1" x14ac:dyDescent="0.7">
      <c r="B33" s="36"/>
      <c r="C33" s="37"/>
      <c r="D33" s="85"/>
      <c r="E33" s="26" t="s">
        <v>77</v>
      </c>
      <c r="F33" s="44" t="s">
        <v>137</v>
      </c>
      <c r="G33" s="27" t="s">
        <v>78</v>
      </c>
      <c r="H33" s="29" t="s">
        <v>138</v>
      </c>
      <c r="I33" s="28" t="s">
        <v>48</v>
      </c>
      <c r="J33" s="39" t="s">
        <v>77</v>
      </c>
      <c r="K33" s="27" t="s">
        <v>137</v>
      </c>
      <c r="L33" s="44" t="s">
        <v>78</v>
      </c>
      <c r="M33" s="28" t="s">
        <v>138</v>
      </c>
    </row>
    <row r="34" spans="2:13" ht="31.5" customHeight="1" x14ac:dyDescent="0.7">
      <c r="B34" s="21"/>
      <c r="C34" s="21"/>
      <c r="D34" s="38" t="str">
        <f>B4</f>
        <v>環境・体制整備</v>
      </c>
      <c r="E34" s="53">
        <f>【ここね江戸川】集計シート!F$61</f>
        <v>78</v>
      </c>
      <c r="F34" s="32">
        <f>【ここね江戸川】集計シート!F$62</f>
        <v>0</v>
      </c>
      <c r="G34" s="32">
        <f>【ここね江戸川】集計シート!F$63</f>
        <v>0</v>
      </c>
      <c r="H34" s="33">
        <f>【ここね江戸川】集計シート!F$64</f>
        <v>2</v>
      </c>
      <c r="I34" s="52">
        <f>【ここね江戸川】集計シート!F$65</f>
        <v>80</v>
      </c>
      <c r="J34" s="43">
        <f>【ここね江戸川】集計シート!F$67</f>
        <v>0.97499999999999998</v>
      </c>
      <c r="K34" s="50">
        <f>【ここね江戸川】集計シート!F$68</f>
        <v>0</v>
      </c>
      <c r="L34" s="51">
        <f>【ここね江戸川】集計シート!F$69</f>
        <v>0</v>
      </c>
      <c r="M34" s="35">
        <f>【ここね江戸川】集計シート!F$70</f>
        <v>2.5000000000000001E-2</v>
      </c>
    </row>
    <row r="35" spans="2:13" ht="31.5" customHeight="1" x14ac:dyDescent="0.7">
      <c r="C35" s="1"/>
      <c r="D35" s="41" t="str">
        <f>B9</f>
        <v>適切な支援の提供</v>
      </c>
      <c r="E35" s="31">
        <f>【ここね江戸川】集計シート!K$61</f>
        <v>102</v>
      </c>
      <c r="F35" s="45">
        <f>【ここね江戸川】集計シート!K$62</f>
        <v>3</v>
      </c>
      <c r="G35" s="32">
        <f>【ここね江戸川】集計シート!K$63</f>
        <v>4</v>
      </c>
      <c r="H35" s="33">
        <f>【ここね江戸川】集計シート!K$64</f>
        <v>3</v>
      </c>
      <c r="I35" s="52">
        <f>【ここね江戸川】集計シート!K$65</f>
        <v>112</v>
      </c>
      <c r="J35" s="43">
        <f>【ここね江戸川】集計シート!K$67</f>
        <v>0.9107142857142857</v>
      </c>
      <c r="K35" s="50">
        <f>【ここね江戸川】集計シート!K$68</f>
        <v>3.7499999999999999E-2</v>
      </c>
      <c r="L35" s="51">
        <f>【ここね江戸川】集計シート!K$69</f>
        <v>3.5714285714285712E-2</v>
      </c>
      <c r="M35" s="35">
        <f>【ここね江戸川】集計シート!K$70</f>
        <v>2.6785714285714284E-2</v>
      </c>
    </row>
    <row r="36" spans="2:13" ht="18.95" customHeight="1" x14ac:dyDescent="0.7">
      <c r="C36" s="1"/>
      <c r="D36" s="41" t="str">
        <f>B16</f>
        <v>保護者への説明等</v>
      </c>
      <c r="E36" s="31">
        <f>【ここね江戸川】集計シート!R$61</f>
        <v>155</v>
      </c>
      <c r="F36" s="45">
        <f>【ここね江戸川】集計シート!R$62</f>
        <v>2</v>
      </c>
      <c r="G36" s="32">
        <f>【ここね江戸川】集計シート!R$63</f>
        <v>0</v>
      </c>
      <c r="H36" s="33">
        <f>【ここね江戸川】集計シート!R$64</f>
        <v>3</v>
      </c>
      <c r="I36" s="52">
        <f>【ここね江戸川】集計シート!R$65</f>
        <v>160</v>
      </c>
      <c r="J36" s="43">
        <f>【ここね江戸川】集計シート!R$67</f>
        <v>0.96875</v>
      </c>
      <c r="K36" s="50">
        <f>【ここね江戸川】集計シート!R$68</f>
        <v>1.2500000000000001E-2</v>
      </c>
      <c r="L36" s="51">
        <f>【ここね江戸川】集計シート!R$69</f>
        <v>0</v>
      </c>
      <c r="M36" s="35">
        <f>【ここね江戸川】集計シート!R$70</f>
        <v>1.8749999999999999E-2</v>
      </c>
    </row>
    <row r="37" spans="2:13" ht="18.95" customHeight="1" x14ac:dyDescent="0.7">
      <c r="B37" s="36"/>
      <c r="C37" s="36"/>
      <c r="D37" s="39" t="str">
        <f>B26</f>
        <v>非常時等の対応</v>
      </c>
      <c r="E37" s="31">
        <f>【ここね江戸川】集計シート!AB$61</f>
        <v>31</v>
      </c>
      <c r="F37" s="45">
        <f>【ここね江戸川】集計シート!AB$62</f>
        <v>0</v>
      </c>
      <c r="G37" s="32">
        <f>【ここね江戸川】集計シート!AB$63</f>
        <v>0</v>
      </c>
      <c r="H37" s="33">
        <f>【ここね江戸川】集計シート!AB$64</f>
        <v>1</v>
      </c>
      <c r="I37" s="52">
        <f>【ここね江戸川】集計シート!AB$65</f>
        <v>32</v>
      </c>
      <c r="J37" s="43">
        <f>【ここね江戸川】集計シート!AB$67</f>
        <v>0.96875</v>
      </c>
      <c r="K37" s="50">
        <f>【ここね江戸川】集計シート!AB$68</f>
        <v>0</v>
      </c>
      <c r="L37" s="42">
        <f>【ここね江戸川】集計シート!AB$69</f>
        <v>0</v>
      </c>
      <c r="M37" s="35">
        <f>【ここね江戸川】集計シート!AB$70</f>
        <v>3.125E-2</v>
      </c>
    </row>
    <row r="38" spans="2:13" ht="18.95" customHeight="1" x14ac:dyDescent="0.7">
      <c r="B38" s="36"/>
      <c r="C38" s="36"/>
      <c r="D38" s="39" t="str">
        <f>B28</f>
        <v>満足度</v>
      </c>
      <c r="E38" s="31">
        <f>【ここね江戸川】集計シート!AD$61</f>
        <v>32</v>
      </c>
      <c r="F38" s="45">
        <f>【ここね江戸川】集計シート!AD$62</f>
        <v>0</v>
      </c>
      <c r="G38" s="32">
        <f>【ここね江戸川】集計シート!AD$63</f>
        <v>0</v>
      </c>
      <c r="H38" s="33">
        <f>【ここね江戸川】集計シート!AD$64</f>
        <v>0</v>
      </c>
      <c r="I38" s="52">
        <f>【ここね江戸川】集計シート!AD$65</f>
        <v>32</v>
      </c>
      <c r="J38" s="61">
        <f>【ここね江戸川】集計シート!AD$67</f>
        <v>1</v>
      </c>
      <c r="K38" s="50">
        <f>【ここね江戸川】集計シート!AD$68</f>
        <v>0</v>
      </c>
      <c r="L38" s="42">
        <f>【ここね江戸川】集計シート!AD$69</f>
        <v>0</v>
      </c>
      <c r="M38" s="35">
        <f>【ここね江戸川】集計シート!AD$70</f>
        <v>0</v>
      </c>
    </row>
  </sheetData>
  <mergeCells count="12">
    <mergeCell ref="B28:B29"/>
    <mergeCell ref="D32:D33"/>
    <mergeCell ref="E32:I32"/>
    <mergeCell ref="J32:M32"/>
    <mergeCell ref="J2:M2"/>
    <mergeCell ref="B2:B3"/>
    <mergeCell ref="C2:D3"/>
    <mergeCell ref="E2:I2"/>
    <mergeCell ref="B4:B8"/>
    <mergeCell ref="B9:B15"/>
    <mergeCell ref="B16:B25"/>
    <mergeCell ref="B26:B27"/>
  </mergeCells>
  <phoneticPr fontId="2"/>
  <pageMargins left="0.7" right="0.7" top="0.75" bottom="0.75" header="0.3" footer="0.3"/>
  <pageSetup paperSize="9"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AE71"/>
  <sheetViews>
    <sheetView topLeftCell="C6" zoomScale="60" zoomScaleNormal="60" workbookViewId="0">
      <pane xSplit="3" ySplit="1" topLeftCell="F7" activePane="bottomRight" state="frozen"/>
      <selection activeCell="AF13" sqref="AF13:AF16"/>
      <selection pane="topRight" activeCell="AF13" sqref="AF13:AF16"/>
      <selection pane="bottomLeft" activeCell="AF13" sqref="AF13:AF16"/>
      <selection pane="bottomRight" activeCell="AF13" sqref="AF13:AF16"/>
    </sheetView>
  </sheetViews>
  <sheetFormatPr defaultColWidth="8.625" defaultRowHeight="18.95" customHeight="1" x14ac:dyDescent="0.7"/>
  <cols>
    <col min="1" max="1" width="8.625" style="1"/>
    <col min="2" max="2" width="5.625" style="1" customWidth="1"/>
    <col min="3" max="3" width="8.625" style="4"/>
    <col min="4" max="4" width="8.625" style="1"/>
    <col min="5" max="5" width="11.375" style="1" bestFit="1" customWidth="1"/>
    <col min="6" max="31" width="15" style="1" customWidth="1"/>
    <col min="32" max="16384" width="8.625" style="1"/>
  </cols>
  <sheetData>
    <row r="2" spans="3:31" ht="18.95" customHeight="1" x14ac:dyDescent="0.7">
      <c r="C2" s="6" t="s">
        <v>46</v>
      </c>
      <c r="D2" s="80"/>
      <c r="E2" s="80"/>
    </row>
    <row r="3" spans="3:31" ht="18.95" customHeight="1" x14ac:dyDescent="0.7">
      <c r="C3" s="6" t="s">
        <v>47</v>
      </c>
      <c r="D3" s="80"/>
      <c r="E3" s="80"/>
    </row>
    <row r="4" spans="3:31" ht="18.95" customHeight="1" x14ac:dyDescent="0.7">
      <c r="C4" s="18" t="s">
        <v>51</v>
      </c>
      <c r="D4" s="81" t="e">
        <f>D3/D2</f>
        <v>#DIV/0!</v>
      </c>
      <c r="E4" s="81"/>
    </row>
    <row r="6" spans="3:31" ht="20.100000000000001" customHeight="1" x14ac:dyDescent="0.7">
      <c r="C6" s="40" t="s">
        <v>3</v>
      </c>
      <c r="D6" s="15" t="s">
        <v>4</v>
      </c>
      <c r="E6" s="40" t="s">
        <v>23</v>
      </c>
      <c r="F6" s="40" t="s">
        <v>52</v>
      </c>
      <c r="G6" s="40" t="s">
        <v>53</v>
      </c>
      <c r="H6" s="40" t="s">
        <v>54</v>
      </c>
      <c r="I6" s="40" t="s">
        <v>55</v>
      </c>
      <c r="J6" s="40" t="s">
        <v>56</v>
      </c>
      <c r="K6" s="40" t="s">
        <v>57</v>
      </c>
      <c r="L6" s="40" t="s">
        <v>58</v>
      </c>
      <c r="M6" s="40" t="s">
        <v>59</v>
      </c>
      <c r="N6" s="40" t="s">
        <v>60</v>
      </c>
      <c r="O6" s="40" t="s">
        <v>61</v>
      </c>
      <c r="P6" s="40" t="s">
        <v>62</v>
      </c>
      <c r="Q6" s="40" t="s">
        <v>63</v>
      </c>
      <c r="R6" s="40" t="s">
        <v>64</v>
      </c>
      <c r="S6" s="40" t="s">
        <v>65</v>
      </c>
      <c r="T6" s="40" t="s">
        <v>66</v>
      </c>
      <c r="U6" s="40" t="s">
        <v>67</v>
      </c>
      <c r="V6" s="40" t="s">
        <v>68</v>
      </c>
      <c r="W6" s="40" t="s">
        <v>69</v>
      </c>
      <c r="X6" s="40" t="s">
        <v>107</v>
      </c>
      <c r="Y6" s="40" t="s">
        <v>82</v>
      </c>
      <c r="Z6" s="40" t="s">
        <v>83</v>
      </c>
      <c r="AA6" s="40" t="s">
        <v>84</v>
      </c>
      <c r="AB6" s="40" t="s">
        <v>85</v>
      </c>
      <c r="AC6" s="40" t="s">
        <v>148</v>
      </c>
      <c r="AD6" s="40" t="s">
        <v>149</v>
      </c>
      <c r="AE6" s="40" t="s">
        <v>150</v>
      </c>
    </row>
    <row r="7" spans="3:31" ht="20.100000000000001" customHeight="1" x14ac:dyDescent="0.7">
      <c r="C7" s="22" t="s">
        <v>112</v>
      </c>
      <c r="D7" s="12" t="s">
        <v>5</v>
      </c>
      <c r="E7" s="13" t="str">
        <f>C7&amp;D7</f>
        <v>ここね篠崎01</v>
      </c>
      <c r="F7" s="23" t="s">
        <v>77</v>
      </c>
      <c r="G7" s="23" t="s">
        <v>77</v>
      </c>
      <c r="H7" s="23" t="s">
        <v>77</v>
      </c>
      <c r="I7" s="23" t="s">
        <v>77</v>
      </c>
      <c r="J7" s="23" t="s">
        <v>77</v>
      </c>
      <c r="K7" s="23" t="s">
        <v>77</v>
      </c>
      <c r="L7" s="23" t="s">
        <v>77</v>
      </c>
      <c r="M7" s="23" t="s">
        <v>77</v>
      </c>
      <c r="N7" s="23" t="s">
        <v>77</v>
      </c>
      <c r="O7" s="23" t="s">
        <v>77</v>
      </c>
      <c r="P7" s="23" t="s">
        <v>77</v>
      </c>
      <c r="Q7" s="23" t="s">
        <v>77</v>
      </c>
      <c r="R7" s="23" t="s">
        <v>77</v>
      </c>
      <c r="S7" s="23" t="s">
        <v>77</v>
      </c>
      <c r="T7" s="23" t="s">
        <v>77</v>
      </c>
      <c r="U7" s="23" t="s">
        <v>77</v>
      </c>
      <c r="V7" s="23" t="s">
        <v>77</v>
      </c>
      <c r="W7" s="22" t="s">
        <v>143</v>
      </c>
      <c r="X7" s="23" t="s">
        <v>77</v>
      </c>
      <c r="Y7" s="23" t="s">
        <v>77</v>
      </c>
      <c r="Z7" s="23" t="s">
        <v>77</v>
      </c>
      <c r="AA7" s="23" t="s">
        <v>77</v>
      </c>
      <c r="AB7" s="23" t="s">
        <v>77</v>
      </c>
      <c r="AC7" s="23" t="s">
        <v>77</v>
      </c>
      <c r="AD7" s="23" t="s">
        <v>77</v>
      </c>
      <c r="AE7" s="23" t="s">
        <v>77</v>
      </c>
    </row>
    <row r="8" spans="3:31" ht="20.100000000000001" customHeight="1" x14ac:dyDescent="0.7">
      <c r="C8" s="23" t="str">
        <f>C7</f>
        <v>ここね篠崎</v>
      </c>
      <c r="D8" s="7" t="s">
        <v>19</v>
      </c>
      <c r="E8" s="8" t="str">
        <f t="shared" ref="E8:E46" si="0">C8&amp;D8</f>
        <v>ここね篠崎02</v>
      </c>
      <c r="F8" s="23" t="s">
        <v>77</v>
      </c>
      <c r="G8" s="23" t="s">
        <v>77</v>
      </c>
      <c r="H8" s="23" t="s">
        <v>77</v>
      </c>
      <c r="I8" s="23" t="s">
        <v>77</v>
      </c>
      <c r="J8" s="23" t="s">
        <v>77</v>
      </c>
      <c r="K8" s="23" t="s">
        <v>77</v>
      </c>
      <c r="L8" s="23" t="s">
        <v>77</v>
      </c>
      <c r="M8" s="23" t="s">
        <v>77</v>
      </c>
      <c r="N8" s="23" t="s">
        <v>77</v>
      </c>
      <c r="O8" s="23" t="s">
        <v>77</v>
      </c>
      <c r="P8" s="23" t="s">
        <v>77</v>
      </c>
      <c r="Q8" s="23" t="s">
        <v>143</v>
      </c>
      <c r="R8" s="22" t="s">
        <v>77</v>
      </c>
      <c r="S8" s="22" t="s">
        <v>77</v>
      </c>
      <c r="T8" s="22" t="s">
        <v>77</v>
      </c>
      <c r="U8" s="22" t="s">
        <v>77</v>
      </c>
      <c r="V8" s="22" t="s">
        <v>77</v>
      </c>
      <c r="W8" s="22" t="s">
        <v>77</v>
      </c>
      <c r="X8" s="22" t="s">
        <v>77</v>
      </c>
      <c r="Y8" s="22" t="s">
        <v>77</v>
      </c>
      <c r="Z8" s="22" t="s">
        <v>77</v>
      </c>
      <c r="AA8" s="22" t="s">
        <v>77</v>
      </c>
      <c r="AB8" s="22" t="s">
        <v>77</v>
      </c>
      <c r="AC8" s="22" t="s">
        <v>77</v>
      </c>
      <c r="AD8" s="22" t="s">
        <v>77</v>
      </c>
      <c r="AE8" s="22" t="s">
        <v>77</v>
      </c>
    </row>
    <row r="9" spans="3:31" ht="20.100000000000001" customHeight="1" x14ac:dyDescent="0.7">
      <c r="C9" s="23" t="str">
        <f t="shared" ref="C9:C46" si="1">C8</f>
        <v>ここね篠崎</v>
      </c>
      <c r="D9" s="7" t="s">
        <v>6</v>
      </c>
      <c r="E9" s="8" t="str">
        <f t="shared" si="0"/>
        <v>ここね篠崎03</v>
      </c>
      <c r="F9" s="22" t="s">
        <v>77</v>
      </c>
      <c r="G9" s="23" t="s">
        <v>77</v>
      </c>
      <c r="H9" s="23" t="s">
        <v>77</v>
      </c>
      <c r="I9" s="23" t="s">
        <v>77</v>
      </c>
      <c r="J9" s="23" t="s">
        <v>77</v>
      </c>
      <c r="K9" s="23" t="s">
        <v>77</v>
      </c>
      <c r="L9" s="23" t="s">
        <v>77</v>
      </c>
      <c r="M9" s="23" t="s">
        <v>77</v>
      </c>
      <c r="N9" s="23" t="s">
        <v>77</v>
      </c>
      <c r="O9" s="23" t="s">
        <v>77</v>
      </c>
      <c r="P9" s="23" t="s">
        <v>77</v>
      </c>
      <c r="Q9" s="23" t="s">
        <v>143</v>
      </c>
      <c r="R9" s="22" t="s">
        <v>77</v>
      </c>
      <c r="S9" s="22" t="s">
        <v>77</v>
      </c>
      <c r="T9" s="22" t="s">
        <v>77</v>
      </c>
      <c r="U9" s="22" t="s">
        <v>77</v>
      </c>
      <c r="V9" s="22" t="s">
        <v>77</v>
      </c>
      <c r="W9" s="22" t="s">
        <v>77</v>
      </c>
      <c r="X9" s="22" t="s">
        <v>77</v>
      </c>
      <c r="Y9" s="22" t="s">
        <v>77</v>
      </c>
      <c r="Z9" s="22" t="s">
        <v>77</v>
      </c>
      <c r="AA9" s="22" t="s">
        <v>77</v>
      </c>
      <c r="AB9" s="22" t="s">
        <v>77</v>
      </c>
      <c r="AC9" s="22" t="s">
        <v>77</v>
      </c>
      <c r="AD9" s="22" t="s">
        <v>77</v>
      </c>
      <c r="AE9" s="22" t="s">
        <v>77</v>
      </c>
    </row>
    <row r="10" spans="3:31" ht="20.100000000000001" customHeight="1" x14ac:dyDescent="0.7">
      <c r="C10" s="23" t="str">
        <f t="shared" si="1"/>
        <v>ここね篠崎</v>
      </c>
      <c r="D10" s="7" t="s">
        <v>7</v>
      </c>
      <c r="E10" s="8" t="str">
        <f t="shared" si="0"/>
        <v>ここね篠崎04</v>
      </c>
      <c r="F10" s="23" t="s">
        <v>77</v>
      </c>
      <c r="G10" s="23" t="s">
        <v>77</v>
      </c>
      <c r="H10" s="23" t="s">
        <v>77</v>
      </c>
      <c r="I10" s="23" t="s">
        <v>77</v>
      </c>
      <c r="J10" s="23" t="s">
        <v>77</v>
      </c>
      <c r="K10" s="23" t="s">
        <v>77</v>
      </c>
      <c r="L10" s="23" t="s">
        <v>77</v>
      </c>
      <c r="M10" s="23" t="s">
        <v>77</v>
      </c>
      <c r="N10" s="23" t="s">
        <v>77</v>
      </c>
      <c r="O10" s="23" t="s">
        <v>77</v>
      </c>
      <c r="P10" s="23" t="s">
        <v>77</v>
      </c>
      <c r="Q10" s="23" t="s">
        <v>78</v>
      </c>
      <c r="R10" s="22" t="s">
        <v>77</v>
      </c>
      <c r="S10" s="22" t="s">
        <v>77</v>
      </c>
      <c r="T10" s="22" t="s">
        <v>77</v>
      </c>
      <c r="U10" s="22" t="s">
        <v>77</v>
      </c>
      <c r="V10" s="22" t="s">
        <v>77</v>
      </c>
      <c r="W10" s="22" t="s">
        <v>77</v>
      </c>
      <c r="X10" s="22" t="s">
        <v>77</v>
      </c>
      <c r="Y10" s="22" t="s">
        <v>77</v>
      </c>
      <c r="Z10" s="22" t="s">
        <v>77</v>
      </c>
      <c r="AA10" s="22" t="s">
        <v>77</v>
      </c>
      <c r="AB10" s="22" t="s">
        <v>77</v>
      </c>
      <c r="AC10" s="22" t="s">
        <v>77</v>
      </c>
      <c r="AD10" s="22" t="s">
        <v>77</v>
      </c>
      <c r="AE10" s="22" t="s">
        <v>77</v>
      </c>
    </row>
    <row r="11" spans="3:31" ht="20.100000000000001" customHeight="1" x14ac:dyDescent="0.7">
      <c r="C11" s="23" t="str">
        <f t="shared" si="1"/>
        <v>ここね篠崎</v>
      </c>
      <c r="D11" s="7" t="s">
        <v>8</v>
      </c>
      <c r="E11" s="8" t="str">
        <f t="shared" si="0"/>
        <v>ここね篠崎05</v>
      </c>
      <c r="F11" s="23" t="s">
        <v>77</v>
      </c>
      <c r="G11" s="23" t="s">
        <v>77</v>
      </c>
      <c r="H11" s="23" t="s">
        <v>77</v>
      </c>
      <c r="I11" s="23" t="s">
        <v>77</v>
      </c>
      <c r="J11" s="23" t="s">
        <v>77</v>
      </c>
      <c r="K11" s="23" t="s">
        <v>77</v>
      </c>
      <c r="L11" s="23" t="s">
        <v>77</v>
      </c>
      <c r="M11" s="23" t="s">
        <v>77</v>
      </c>
      <c r="N11" s="23" t="s">
        <v>77</v>
      </c>
      <c r="O11" s="23" t="s">
        <v>77</v>
      </c>
      <c r="P11" s="23" t="s">
        <v>77</v>
      </c>
      <c r="Q11" s="23" t="s">
        <v>77</v>
      </c>
      <c r="R11" s="22" t="s">
        <v>77</v>
      </c>
      <c r="S11" s="22" t="s">
        <v>77</v>
      </c>
      <c r="T11" s="22" t="s">
        <v>77</v>
      </c>
      <c r="U11" s="22" t="s">
        <v>77</v>
      </c>
      <c r="V11" s="22" t="s">
        <v>77</v>
      </c>
      <c r="W11" s="22" t="s">
        <v>77</v>
      </c>
      <c r="X11" s="22" t="s">
        <v>77</v>
      </c>
      <c r="Y11" s="22" t="s">
        <v>77</v>
      </c>
      <c r="Z11" s="22" t="s">
        <v>77</v>
      </c>
      <c r="AA11" s="22" t="s">
        <v>77</v>
      </c>
      <c r="AB11" s="22" t="s">
        <v>77</v>
      </c>
      <c r="AC11" s="22" t="s">
        <v>77</v>
      </c>
      <c r="AD11" s="22" t="s">
        <v>77</v>
      </c>
      <c r="AE11" s="22" t="s">
        <v>77</v>
      </c>
    </row>
    <row r="12" spans="3:31" ht="20.100000000000001" customHeight="1" x14ac:dyDescent="0.7">
      <c r="C12" s="23" t="str">
        <f t="shared" si="1"/>
        <v>ここね篠崎</v>
      </c>
      <c r="D12" s="7" t="s">
        <v>9</v>
      </c>
      <c r="E12" s="8" t="str">
        <f t="shared" si="0"/>
        <v>ここね篠崎06</v>
      </c>
      <c r="F12" s="23" t="s">
        <v>77</v>
      </c>
      <c r="G12" s="23" t="s">
        <v>77</v>
      </c>
      <c r="H12" s="23" t="s">
        <v>77</v>
      </c>
      <c r="I12" s="23" t="s">
        <v>77</v>
      </c>
      <c r="J12" s="23" t="s">
        <v>77</v>
      </c>
      <c r="K12" s="23" t="s">
        <v>77</v>
      </c>
      <c r="L12" s="23" t="s">
        <v>77</v>
      </c>
      <c r="M12" s="23" t="s">
        <v>77</v>
      </c>
      <c r="N12" s="23" t="s">
        <v>77</v>
      </c>
      <c r="O12" s="23" t="s">
        <v>77</v>
      </c>
      <c r="P12" s="23" t="s">
        <v>77</v>
      </c>
      <c r="Q12" s="23" t="s">
        <v>144</v>
      </c>
      <c r="R12" s="22" t="s">
        <v>77</v>
      </c>
      <c r="S12" s="22" t="s">
        <v>77</v>
      </c>
      <c r="T12" s="22" t="s">
        <v>77</v>
      </c>
      <c r="U12" s="22" t="s">
        <v>77</v>
      </c>
      <c r="V12" s="22" t="s">
        <v>77</v>
      </c>
      <c r="W12" s="22" t="s">
        <v>144</v>
      </c>
      <c r="X12" s="22" t="s">
        <v>77</v>
      </c>
      <c r="Y12" s="22" t="s">
        <v>77</v>
      </c>
      <c r="Z12" s="22" t="s">
        <v>77</v>
      </c>
      <c r="AA12" s="22" t="s">
        <v>77</v>
      </c>
      <c r="AB12" s="22" t="s">
        <v>77</v>
      </c>
      <c r="AC12" s="22" t="s">
        <v>77</v>
      </c>
      <c r="AD12" s="22" t="s">
        <v>77</v>
      </c>
      <c r="AE12" s="22" t="s">
        <v>77</v>
      </c>
    </row>
    <row r="13" spans="3:31" ht="20.100000000000001" customHeight="1" x14ac:dyDescent="0.7">
      <c r="C13" s="23" t="str">
        <f t="shared" si="1"/>
        <v>ここね篠崎</v>
      </c>
      <c r="D13" s="7" t="s">
        <v>10</v>
      </c>
      <c r="E13" s="8" t="str">
        <f t="shared" si="0"/>
        <v>ここね篠崎07</v>
      </c>
      <c r="F13" s="23" t="s">
        <v>77</v>
      </c>
      <c r="G13" s="23" t="s">
        <v>77</v>
      </c>
      <c r="H13" s="23" t="s">
        <v>77</v>
      </c>
      <c r="I13" s="23" t="s">
        <v>77</v>
      </c>
      <c r="J13" s="23" t="s">
        <v>77</v>
      </c>
      <c r="K13" s="23" t="s">
        <v>77</v>
      </c>
      <c r="L13" s="23" t="s">
        <v>77</v>
      </c>
      <c r="M13" s="23" t="s">
        <v>77</v>
      </c>
      <c r="N13" s="23" t="s">
        <v>77</v>
      </c>
      <c r="O13" s="23" t="s">
        <v>77</v>
      </c>
      <c r="P13" s="23" t="s">
        <v>77</v>
      </c>
      <c r="Q13" s="23" t="s">
        <v>77</v>
      </c>
      <c r="R13" s="22" t="s">
        <v>77</v>
      </c>
      <c r="S13" s="22" t="s">
        <v>77</v>
      </c>
      <c r="T13" s="22" t="s">
        <v>77</v>
      </c>
      <c r="U13" s="22" t="s">
        <v>77</v>
      </c>
      <c r="V13" s="22" t="s">
        <v>77</v>
      </c>
      <c r="W13" s="22" t="s">
        <v>77</v>
      </c>
      <c r="X13" s="22" t="s">
        <v>77</v>
      </c>
      <c r="Y13" s="22" t="s">
        <v>77</v>
      </c>
      <c r="Z13" s="22" t="s">
        <v>77</v>
      </c>
      <c r="AA13" s="22" t="s">
        <v>77</v>
      </c>
      <c r="AB13" s="22" t="s">
        <v>77</v>
      </c>
      <c r="AC13" s="22" t="s">
        <v>77</v>
      </c>
      <c r="AD13" s="22" t="s">
        <v>77</v>
      </c>
      <c r="AE13" s="22" t="s">
        <v>77</v>
      </c>
    </row>
    <row r="14" spans="3:31" ht="20.100000000000001" customHeight="1" x14ac:dyDescent="0.7">
      <c r="C14" s="23" t="str">
        <f t="shared" si="1"/>
        <v>ここね篠崎</v>
      </c>
      <c r="D14" s="7" t="s">
        <v>11</v>
      </c>
      <c r="E14" s="8" t="str">
        <f t="shared" si="0"/>
        <v>ここね篠崎08</v>
      </c>
      <c r="F14" s="23" t="s">
        <v>77</v>
      </c>
      <c r="G14" s="23" t="s">
        <v>77</v>
      </c>
      <c r="H14" s="23" t="s">
        <v>77</v>
      </c>
      <c r="I14" s="23" t="s">
        <v>77</v>
      </c>
      <c r="J14" s="23" t="s">
        <v>77</v>
      </c>
      <c r="K14" s="23" t="s">
        <v>77</v>
      </c>
      <c r="L14" s="23" t="s">
        <v>77</v>
      </c>
      <c r="M14" s="23" t="s">
        <v>77</v>
      </c>
      <c r="N14" s="23" t="s">
        <v>77</v>
      </c>
      <c r="O14" s="23" t="s">
        <v>77</v>
      </c>
      <c r="P14" s="23" t="s">
        <v>77</v>
      </c>
      <c r="Q14" s="23" t="s">
        <v>77</v>
      </c>
      <c r="R14" s="22" t="s">
        <v>77</v>
      </c>
      <c r="S14" s="22" t="s">
        <v>77</v>
      </c>
      <c r="T14" s="22" t="s">
        <v>77</v>
      </c>
      <c r="U14" s="22" t="s">
        <v>77</v>
      </c>
      <c r="V14" s="22" t="s">
        <v>77</v>
      </c>
      <c r="W14" s="22" t="s">
        <v>77</v>
      </c>
      <c r="X14" s="22" t="s">
        <v>77</v>
      </c>
      <c r="Y14" s="22" t="s">
        <v>77</v>
      </c>
      <c r="Z14" s="22" t="s">
        <v>77</v>
      </c>
      <c r="AA14" s="22" t="s">
        <v>77</v>
      </c>
      <c r="AB14" s="22" t="s">
        <v>77</v>
      </c>
      <c r="AC14" s="22" t="s">
        <v>77</v>
      </c>
      <c r="AD14" s="22" t="s">
        <v>77</v>
      </c>
      <c r="AE14" s="22" t="s">
        <v>77</v>
      </c>
    </row>
    <row r="15" spans="3:31" ht="20.100000000000001" customHeight="1" x14ac:dyDescent="0.7">
      <c r="C15" s="23" t="str">
        <f t="shared" si="1"/>
        <v>ここね篠崎</v>
      </c>
      <c r="D15" s="7" t="s">
        <v>12</v>
      </c>
      <c r="E15" s="8" t="str">
        <f t="shared" si="0"/>
        <v>ここね篠崎09</v>
      </c>
      <c r="F15" s="23" t="s">
        <v>77</v>
      </c>
      <c r="G15" s="23" t="s">
        <v>77</v>
      </c>
      <c r="H15" s="23" t="s">
        <v>77</v>
      </c>
      <c r="I15" s="23" t="s">
        <v>77</v>
      </c>
      <c r="J15" s="23" t="s">
        <v>77</v>
      </c>
      <c r="K15" s="23" t="s">
        <v>77</v>
      </c>
      <c r="L15" s="23" t="s">
        <v>77</v>
      </c>
      <c r="M15" s="23" t="s">
        <v>77</v>
      </c>
      <c r="N15" s="23" t="s">
        <v>77</v>
      </c>
      <c r="O15" s="23" t="s">
        <v>77</v>
      </c>
      <c r="P15" s="23" t="s">
        <v>77</v>
      </c>
      <c r="Q15" s="23" t="s">
        <v>143</v>
      </c>
      <c r="R15" s="22" t="s">
        <v>77</v>
      </c>
      <c r="S15" s="22" t="s">
        <v>77</v>
      </c>
      <c r="T15" s="22" t="s">
        <v>77</v>
      </c>
      <c r="U15" s="22" t="s">
        <v>77</v>
      </c>
      <c r="V15" s="22" t="s">
        <v>77</v>
      </c>
      <c r="W15" s="22" t="s">
        <v>77</v>
      </c>
      <c r="X15" s="22" t="s">
        <v>77</v>
      </c>
      <c r="Y15" s="22" t="s">
        <v>77</v>
      </c>
      <c r="Z15" s="22" t="s">
        <v>77</v>
      </c>
      <c r="AA15" s="22" t="s">
        <v>77</v>
      </c>
      <c r="AB15" s="22" t="s">
        <v>77</v>
      </c>
      <c r="AC15" s="22" t="s">
        <v>77</v>
      </c>
      <c r="AD15" s="22" t="s">
        <v>77</v>
      </c>
      <c r="AE15" s="22" t="s">
        <v>77</v>
      </c>
    </row>
    <row r="16" spans="3:31" ht="20.100000000000001" customHeight="1" x14ac:dyDescent="0.7">
      <c r="C16" s="23" t="str">
        <f t="shared" si="1"/>
        <v>ここね篠崎</v>
      </c>
      <c r="D16" s="7" t="s">
        <v>13</v>
      </c>
      <c r="E16" s="8" t="str">
        <f t="shared" si="0"/>
        <v>ここね篠崎10</v>
      </c>
      <c r="F16" s="23" t="s">
        <v>77</v>
      </c>
      <c r="G16" s="23" t="s">
        <v>77</v>
      </c>
      <c r="H16" s="23" t="s">
        <v>77</v>
      </c>
      <c r="I16" s="23" t="s">
        <v>77</v>
      </c>
      <c r="J16" s="23" t="s">
        <v>77</v>
      </c>
      <c r="K16" s="23" t="s">
        <v>77</v>
      </c>
      <c r="L16" s="23" t="s">
        <v>77</v>
      </c>
      <c r="M16" s="23" t="s">
        <v>77</v>
      </c>
      <c r="N16" s="23" t="s">
        <v>77</v>
      </c>
      <c r="O16" s="23" t="s">
        <v>77</v>
      </c>
      <c r="P16" s="23" t="s">
        <v>77</v>
      </c>
      <c r="Q16" s="23" t="s">
        <v>143</v>
      </c>
      <c r="R16" s="22" t="s">
        <v>77</v>
      </c>
      <c r="S16" s="22" t="s">
        <v>77</v>
      </c>
      <c r="T16" s="22" t="s">
        <v>77</v>
      </c>
      <c r="U16" s="22" t="s">
        <v>77</v>
      </c>
      <c r="V16" s="22" t="s">
        <v>77</v>
      </c>
      <c r="W16" s="22" t="s">
        <v>77</v>
      </c>
      <c r="X16" s="22" t="s">
        <v>143</v>
      </c>
      <c r="Y16" s="22" t="s">
        <v>77</v>
      </c>
      <c r="Z16" s="22" t="s">
        <v>77</v>
      </c>
      <c r="AA16" s="22" t="s">
        <v>143</v>
      </c>
      <c r="AB16" s="22" t="s">
        <v>77</v>
      </c>
      <c r="AC16" s="22" t="s">
        <v>77</v>
      </c>
      <c r="AD16" s="22" t="s">
        <v>77</v>
      </c>
      <c r="AE16" s="22" t="s">
        <v>77</v>
      </c>
    </row>
    <row r="17" spans="3:31" ht="20.100000000000001" customHeight="1" x14ac:dyDescent="0.7">
      <c r="C17" s="23" t="str">
        <f t="shared" si="1"/>
        <v>ここね篠崎</v>
      </c>
      <c r="D17" s="7" t="s">
        <v>14</v>
      </c>
      <c r="E17" s="8" t="str">
        <f t="shared" si="0"/>
        <v>ここね篠崎11</v>
      </c>
      <c r="F17" s="23" t="s">
        <v>77</v>
      </c>
      <c r="G17" s="23" t="s">
        <v>77</v>
      </c>
      <c r="H17" s="23" t="s">
        <v>77</v>
      </c>
      <c r="I17" s="23" t="s">
        <v>77</v>
      </c>
      <c r="J17" s="23" t="s">
        <v>77</v>
      </c>
      <c r="K17" s="23" t="s">
        <v>77</v>
      </c>
      <c r="L17" s="23" t="s">
        <v>77</v>
      </c>
      <c r="M17" s="23" t="s">
        <v>77</v>
      </c>
      <c r="N17" s="23" t="s">
        <v>77</v>
      </c>
      <c r="O17" s="23" t="s">
        <v>77</v>
      </c>
      <c r="P17" s="23" t="s">
        <v>77</v>
      </c>
      <c r="Q17" s="23" t="s">
        <v>143</v>
      </c>
      <c r="R17" s="22" t="s">
        <v>77</v>
      </c>
      <c r="S17" s="22" t="s">
        <v>77</v>
      </c>
      <c r="T17" s="22" t="s">
        <v>77</v>
      </c>
      <c r="U17" s="22" t="s">
        <v>77</v>
      </c>
      <c r="V17" s="22" t="s">
        <v>77</v>
      </c>
      <c r="W17" s="22" t="s">
        <v>77</v>
      </c>
      <c r="X17" s="22" t="s">
        <v>77</v>
      </c>
      <c r="Y17" s="22" t="s">
        <v>77</v>
      </c>
      <c r="Z17" s="22" t="s">
        <v>77</v>
      </c>
      <c r="AA17" s="22" t="s">
        <v>77</v>
      </c>
      <c r="AB17" s="22" t="s">
        <v>77</v>
      </c>
      <c r="AC17" s="22" t="s">
        <v>77</v>
      </c>
      <c r="AD17" s="22" t="s">
        <v>77</v>
      </c>
      <c r="AE17" s="22" t="s">
        <v>77</v>
      </c>
    </row>
    <row r="18" spans="3:31" ht="20.100000000000001" customHeight="1" x14ac:dyDescent="0.7">
      <c r="C18" s="23" t="str">
        <f t="shared" si="1"/>
        <v>ここね篠崎</v>
      </c>
      <c r="D18" s="7" t="s">
        <v>15</v>
      </c>
      <c r="E18" s="8" t="str">
        <f t="shared" si="0"/>
        <v>ここね篠崎12</v>
      </c>
      <c r="F18" s="23" t="s">
        <v>77</v>
      </c>
      <c r="G18" s="22" t="s">
        <v>77</v>
      </c>
      <c r="H18" s="22" t="s">
        <v>77</v>
      </c>
      <c r="I18" s="22" t="s">
        <v>77</v>
      </c>
      <c r="J18" s="23" t="s">
        <v>77</v>
      </c>
      <c r="K18" s="22" t="s">
        <v>77</v>
      </c>
      <c r="L18" s="23" t="s">
        <v>77</v>
      </c>
      <c r="M18" s="23" t="s">
        <v>77</v>
      </c>
      <c r="N18" s="22" t="s">
        <v>77</v>
      </c>
      <c r="O18" s="22" t="s">
        <v>77</v>
      </c>
      <c r="P18" s="22" t="s">
        <v>77</v>
      </c>
      <c r="Q18" s="22" t="s">
        <v>143</v>
      </c>
      <c r="R18" s="22" t="s">
        <v>77</v>
      </c>
      <c r="S18" s="22" t="s">
        <v>77</v>
      </c>
      <c r="T18" s="22" t="s">
        <v>77</v>
      </c>
      <c r="U18" s="22" t="s">
        <v>77</v>
      </c>
      <c r="V18" s="22" t="s">
        <v>77</v>
      </c>
      <c r="W18" s="22" t="s">
        <v>77</v>
      </c>
      <c r="X18" s="22" t="s">
        <v>77</v>
      </c>
      <c r="Y18" s="22" t="s">
        <v>77</v>
      </c>
      <c r="Z18" s="22" t="s">
        <v>77</v>
      </c>
      <c r="AA18" s="22" t="s">
        <v>77</v>
      </c>
      <c r="AB18" s="22" t="s">
        <v>143</v>
      </c>
      <c r="AC18" s="22" t="s">
        <v>77</v>
      </c>
      <c r="AD18" s="22" t="s">
        <v>77</v>
      </c>
      <c r="AE18" s="22" t="s">
        <v>77</v>
      </c>
    </row>
    <row r="19" spans="3:31" ht="20.100000000000001" customHeight="1" x14ac:dyDescent="0.7">
      <c r="C19" s="23" t="str">
        <f t="shared" si="1"/>
        <v>ここね篠崎</v>
      </c>
      <c r="D19" s="7" t="s">
        <v>16</v>
      </c>
      <c r="E19" s="8" t="str">
        <f t="shared" si="0"/>
        <v>ここね篠崎13</v>
      </c>
      <c r="F19" s="23"/>
      <c r="G19" s="23"/>
      <c r="H19" s="23"/>
      <c r="I19" s="23"/>
      <c r="J19" s="23"/>
      <c r="K19" s="23"/>
      <c r="L19" s="23"/>
      <c r="M19" s="23"/>
      <c r="N19" s="23"/>
      <c r="O19" s="23"/>
      <c r="P19" s="23"/>
      <c r="Q19" s="23"/>
      <c r="R19" s="22"/>
      <c r="S19" s="22"/>
      <c r="T19" s="22"/>
      <c r="U19" s="22"/>
      <c r="V19" s="22"/>
      <c r="W19" s="22"/>
      <c r="X19" s="22"/>
      <c r="Y19" s="22"/>
      <c r="Z19" s="22"/>
      <c r="AA19" s="22"/>
      <c r="AB19" s="22"/>
      <c r="AC19" s="22"/>
      <c r="AD19" s="22"/>
      <c r="AE19" s="22"/>
    </row>
    <row r="20" spans="3:31" ht="20.100000000000001" customHeight="1" x14ac:dyDescent="0.7">
      <c r="C20" s="23" t="str">
        <f t="shared" si="1"/>
        <v>ここね篠崎</v>
      </c>
      <c r="D20" s="7" t="s">
        <v>17</v>
      </c>
      <c r="E20" s="8" t="str">
        <f t="shared" si="0"/>
        <v>ここね篠崎14</v>
      </c>
      <c r="F20" s="23"/>
      <c r="G20" s="23"/>
      <c r="H20" s="23"/>
      <c r="I20" s="23"/>
      <c r="J20" s="23"/>
      <c r="K20" s="23"/>
      <c r="L20" s="23"/>
      <c r="M20" s="23"/>
      <c r="N20" s="23"/>
      <c r="O20" s="23"/>
      <c r="P20" s="23"/>
      <c r="Q20" s="23"/>
      <c r="R20" s="22"/>
      <c r="S20" s="22"/>
      <c r="T20" s="22"/>
      <c r="U20" s="22"/>
      <c r="V20" s="22"/>
      <c r="W20" s="22"/>
      <c r="X20" s="22"/>
      <c r="Y20" s="22"/>
      <c r="Z20" s="22"/>
      <c r="AA20" s="22"/>
      <c r="AB20" s="22"/>
      <c r="AC20" s="22"/>
      <c r="AD20" s="22"/>
      <c r="AE20" s="22"/>
    </row>
    <row r="21" spans="3:31" ht="20.100000000000001" customHeight="1" x14ac:dyDescent="0.7">
      <c r="C21" s="23" t="str">
        <f t="shared" si="1"/>
        <v>ここね篠崎</v>
      </c>
      <c r="D21" s="7" t="s">
        <v>18</v>
      </c>
      <c r="E21" s="8" t="str">
        <f t="shared" si="0"/>
        <v>ここね篠崎15</v>
      </c>
      <c r="F21" s="23"/>
      <c r="G21" s="23"/>
      <c r="H21" s="23"/>
      <c r="I21" s="23"/>
      <c r="J21" s="23"/>
      <c r="K21" s="23"/>
      <c r="L21" s="23"/>
      <c r="M21" s="23"/>
      <c r="N21" s="23"/>
      <c r="O21" s="23"/>
      <c r="P21" s="23"/>
      <c r="Q21" s="23"/>
      <c r="R21" s="22"/>
      <c r="S21" s="22"/>
      <c r="T21" s="22"/>
      <c r="U21" s="22"/>
      <c r="V21" s="22"/>
      <c r="W21" s="22"/>
      <c r="X21" s="22"/>
      <c r="Y21" s="22"/>
      <c r="Z21" s="22"/>
      <c r="AA21" s="22"/>
      <c r="AB21" s="22"/>
      <c r="AC21" s="22"/>
      <c r="AD21" s="22"/>
      <c r="AE21" s="22"/>
    </row>
    <row r="22" spans="3:31" ht="20.100000000000001" customHeight="1" x14ac:dyDescent="0.7">
      <c r="C22" s="23" t="str">
        <f t="shared" si="1"/>
        <v>ここね篠崎</v>
      </c>
      <c r="D22" s="7" t="s">
        <v>20</v>
      </c>
      <c r="E22" s="8" t="str">
        <f t="shared" si="0"/>
        <v>ここね篠崎16</v>
      </c>
      <c r="F22" s="23"/>
      <c r="G22" s="23"/>
      <c r="H22" s="23"/>
      <c r="I22" s="23"/>
      <c r="J22" s="23"/>
      <c r="K22" s="23"/>
      <c r="L22" s="23"/>
      <c r="M22" s="23"/>
      <c r="N22" s="23"/>
      <c r="O22" s="23"/>
      <c r="P22" s="23"/>
      <c r="Q22" s="23"/>
      <c r="R22" s="22"/>
      <c r="S22" s="22"/>
      <c r="T22" s="22"/>
      <c r="U22" s="22"/>
      <c r="V22" s="22"/>
      <c r="W22" s="22"/>
      <c r="X22" s="22"/>
      <c r="Y22" s="22"/>
      <c r="Z22" s="22"/>
      <c r="AA22" s="22"/>
      <c r="AB22" s="22"/>
      <c r="AC22" s="22"/>
      <c r="AD22" s="22"/>
      <c r="AE22" s="22"/>
    </row>
    <row r="23" spans="3:31" ht="20.100000000000001" customHeight="1" x14ac:dyDescent="0.7">
      <c r="C23" s="23" t="str">
        <f t="shared" si="1"/>
        <v>ここね篠崎</v>
      </c>
      <c r="D23" s="7" t="s">
        <v>21</v>
      </c>
      <c r="E23" s="8" t="str">
        <f t="shared" si="0"/>
        <v>ここね篠崎17</v>
      </c>
      <c r="F23" s="22"/>
      <c r="G23" s="23"/>
      <c r="H23" s="23"/>
      <c r="I23" s="23"/>
      <c r="J23" s="23"/>
      <c r="K23" s="23"/>
      <c r="L23" s="23"/>
      <c r="M23" s="23"/>
      <c r="N23" s="23"/>
      <c r="O23" s="23"/>
      <c r="P23" s="23"/>
      <c r="Q23" s="23"/>
      <c r="R23" s="22"/>
      <c r="S23" s="22"/>
      <c r="T23" s="22"/>
      <c r="U23" s="22"/>
      <c r="V23" s="22"/>
      <c r="W23" s="22"/>
      <c r="X23" s="22"/>
      <c r="Y23" s="22"/>
      <c r="Z23" s="22"/>
      <c r="AA23" s="22"/>
      <c r="AB23" s="22"/>
      <c r="AC23" s="22"/>
      <c r="AD23" s="22"/>
      <c r="AE23" s="22"/>
    </row>
    <row r="24" spans="3:31" ht="20.100000000000001" customHeight="1" x14ac:dyDescent="0.7">
      <c r="C24" s="23" t="str">
        <f t="shared" si="1"/>
        <v>ここね篠崎</v>
      </c>
      <c r="D24" s="7" t="s">
        <v>22</v>
      </c>
      <c r="E24" s="8" t="str">
        <f t="shared" si="0"/>
        <v>ここね篠崎18</v>
      </c>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row>
    <row r="25" spans="3:31" ht="20.100000000000001" customHeight="1" x14ac:dyDescent="0.7">
      <c r="C25" s="23" t="str">
        <f t="shared" si="1"/>
        <v>ここね篠崎</v>
      </c>
      <c r="D25" s="7" t="s">
        <v>24</v>
      </c>
      <c r="E25" s="8" t="str">
        <f t="shared" si="0"/>
        <v>ここね篠崎19</v>
      </c>
      <c r="F25" s="23"/>
      <c r="G25" s="23"/>
      <c r="H25" s="23"/>
      <c r="I25" s="23"/>
      <c r="J25" s="23"/>
      <c r="K25" s="23"/>
      <c r="L25" s="23"/>
      <c r="M25" s="23"/>
      <c r="N25" s="23"/>
      <c r="O25" s="23"/>
      <c r="P25" s="23"/>
      <c r="Q25" s="23"/>
      <c r="R25" s="23"/>
      <c r="S25" s="23"/>
      <c r="T25" s="23"/>
      <c r="U25" s="22"/>
      <c r="V25" s="23"/>
      <c r="W25" s="23"/>
      <c r="X25" s="23"/>
      <c r="Y25" s="23"/>
      <c r="Z25" s="23"/>
      <c r="AA25" s="23"/>
      <c r="AB25" s="23"/>
      <c r="AC25" s="23"/>
      <c r="AD25" s="23"/>
      <c r="AE25" s="23"/>
    </row>
    <row r="26" spans="3:31" ht="20.100000000000001" customHeight="1" x14ac:dyDescent="0.7">
      <c r="C26" s="23" t="str">
        <f t="shared" si="1"/>
        <v>ここね篠崎</v>
      </c>
      <c r="D26" s="7" t="s">
        <v>25</v>
      </c>
      <c r="E26" s="8" t="str">
        <f t="shared" si="0"/>
        <v>ここね篠崎20</v>
      </c>
      <c r="F26" s="23"/>
      <c r="G26" s="23"/>
      <c r="H26" s="23"/>
      <c r="I26" s="23"/>
      <c r="J26" s="23"/>
      <c r="K26" s="23"/>
      <c r="L26" s="23"/>
      <c r="M26" s="23"/>
      <c r="N26" s="23"/>
      <c r="O26" s="23"/>
      <c r="P26" s="23"/>
      <c r="Q26" s="23"/>
      <c r="R26" s="23"/>
      <c r="S26" s="23"/>
      <c r="T26" s="23"/>
      <c r="U26" s="22"/>
      <c r="V26" s="23"/>
      <c r="W26" s="23"/>
      <c r="X26" s="23"/>
      <c r="Y26" s="23"/>
      <c r="Z26" s="23"/>
      <c r="AA26" s="23"/>
      <c r="AB26" s="23"/>
      <c r="AC26" s="23"/>
      <c r="AD26" s="23"/>
      <c r="AE26" s="23"/>
    </row>
    <row r="27" spans="3:31" ht="20.100000000000001" customHeight="1" x14ac:dyDescent="0.7">
      <c r="C27" s="23" t="str">
        <f t="shared" si="1"/>
        <v>ここね篠崎</v>
      </c>
      <c r="D27" s="7" t="s">
        <v>26</v>
      </c>
      <c r="E27" s="8" t="str">
        <f t="shared" si="0"/>
        <v>ここね篠崎21</v>
      </c>
      <c r="F27" s="23"/>
      <c r="G27" s="23"/>
      <c r="H27" s="23"/>
      <c r="I27" s="23"/>
      <c r="J27" s="23"/>
      <c r="K27" s="23"/>
      <c r="L27" s="23"/>
      <c r="M27" s="23"/>
      <c r="N27" s="23"/>
      <c r="O27" s="23"/>
      <c r="P27" s="23"/>
      <c r="Q27" s="23"/>
      <c r="R27" s="23"/>
      <c r="S27" s="23"/>
      <c r="T27" s="23"/>
      <c r="U27" s="22"/>
      <c r="V27" s="23"/>
      <c r="W27" s="23"/>
      <c r="X27" s="23"/>
      <c r="Y27" s="23"/>
      <c r="Z27" s="23"/>
      <c r="AA27" s="23"/>
      <c r="AB27" s="23"/>
      <c r="AC27" s="23"/>
      <c r="AD27" s="23"/>
      <c r="AE27" s="23"/>
    </row>
    <row r="28" spans="3:31" ht="20.100000000000001" customHeight="1" x14ac:dyDescent="0.7">
      <c r="C28" s="23" t="str">
        <f t="shared" si="1"/>
        <v>ここね篠崎</v>
      </c>
      <c r="D28" s="7" t="s">
        <v>27</v>
      </c>
      <c r="E28" s="8" t="str">
        <f t="shared" si="0"/>
        <v>ここね篠崎22</v>
      </c>
      <c r="F28" s="23"/>
      <c r="G28" s="23"/>
      <c r="H28" s="23"/>
      <c r="I28" s="23"/>
      <c r="J28" s="23"/>
      <c r="K28" s="23"/>
      <c r="L28" s="23"/>
      <c r="M28" s="23"/>
      <c r="N28" s="23"/>
      <c r="O28" s="23"/>
      <c r="P28" s="23"/>
      <c r="Q28" s="23"/>
      <c r="R28" s="23"/>
      <c r="S28" s="23"/>
      <c r="T28" s="23"/>
      <c r="U28" s="22"/>
      <c r="V28" s="23"/>
      <c r="W28" s="23"/>
      <c r="X28" s="23"/>
      <c r="Y28" s="23"/>
      <c r="Z28" s="23"/>
      <c r="AA28" s="23"/>
      <c r="AB28" s="23"/>
      <c r="AC28" s="23"/>
      <c r="AD28" s="23"/>
      <c r="AE28" s="23"/>
    </row>
    <row r="29" spans="3:31" ht="20.100000000000001" customHeight="1" x14ac:dyDescent="0.7">
      <c r="C29" s="23" t="str">
        <f t="shared" si="1"/>
        <v>ここね篠崎</v>
      </c>
      <c r="D29" s="7" t="s">
        <v>28</v>
      </c>
      <c r="E29" s="8" t="str">
        <f t="shared" si="0"/>
        <v>ここね篠崎23</v>
      </c>
      <c r="F29" s="23"/>
      <c r="G29" s="23"/>
      <c r="H29" s="23"/>
      <c r="I29" s="23"/>
      <c r="J29" s="23"/>
      <c r="K29" s="23"/>
      <c r="L29" s="23"/>
      <c r="M29" s="23"/>
      <c r="N29" s="23"/>
      <c r="O29" s="23"/>
      <c r="P29" s="23"/>
      <c r="Q29" s="23"/>
      <c r="R29" s="23"/>
      <c r="S29" s="23"/>
      <c r="T29" s="23"/>
      <c r="U29" s="22"/>
      <c r="V29" s="23"/>
      <c r="W29" s="23"/>
      <c r="X29" s="23"/>
      <c r="Y29" s="23"/>
      <c r="Z29" s="23"/>
      <c r="AA29" s="23"/>
      <c r="AB29" s="23"/>
      <c r="AC29" s="23"/>
      <c r="AD29" s="23"/>
      <c r="AE29" s="23"/>
    </row>
    <row r="30" spans="3:31" ht="20.100000000000001" customHeight="1" x14ac:dyDescent="0.7">
      <c r="C30" s="23" t="str">
        <f t="shared" si="1"/>
        <v>ここね篠崎</v>
      </c>
      <c r="D30" s="7" t="s">
        <v>29</v>
      </c>
      <c r="E30" s="8" t="str">
        <f t="shared" si="0"/>
        <v>ここね篠崎24</v>
      </c>
      <c r="F30" s="23"/>
      <c r="G30" s="23"/>
      <c r="H30" s="23"/>
      <c r="I30" s="23"/>
      <c r="J30" s="23"/>
      <c r="K30" s="23"/>
      <c r="L30" s="23"/>
      <c r="M30" s="23"/>
      <c r="N30" s="23"/>
      <c r="O30" s="23"/>
      <c r="P30" s="23"/>
      <c r="Q30" s="23"/>
      <c r="R30" s="23"/>
      <c r="S30" s="23"/>
      <c r="T30" s="23"/>
      <c r="U30" s="22"/>
      <c r="V30" s="23"/>
      <c r="W30" s="23"/>
      <c r="X30" s="23"/>
      <c r="Y30" s="23"/>
      <c r="Z30" s="23"/>
      <c r="AA30" s="23"/>
      <c r="AB30" s="23"/>
      <c r="AC30" s="23"/>
      <c r="AD30" s="23"/>
      <c r="AE30" s="23"/>
    </row>
    <row r="31" spans="3:31" ht="20.100000000000001" customHeight="1" x14ac:dyDescent="0.7">
      <c r="C31" s="23" t="str">
        <f t="shared" si="1"/>
        <v>ここね篠崎</v>
      </c>
      <c r="D31" s="7" t="s">
        <v>30</v>
      </c>
      <c r="E31" s="8" t="str">
        <f t="shared" si="0"/>
        <v>ここね篠崎25</v>
      </c>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row>
    <row r="32" spans="3:31" ht="20.100000000000001" customHeight="1" x14ac:dyDescent="0.7">
      <c r="C32" s="23" t="str">
        <f t="shared" si="1"/>
        <v>ここね篠崎</v>
      </c>
      <c r="D32" s="7" t="s">
        <v>31</v>
      </c>
      <c r="E32" s="8" t="str">
        <f t="shared" si="0"/>
        <v>ここね篠崎26</v>
      </c>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row>
    <row r="33" spans="2:31" ht="20.100000000000001" customHeight="1" x14ac:dyDescent="0.7">
      <c r="C33" s="23" t="str">
        <f t="shared" si="1"/>
        <v>ここね篠崎</v>
      </c>
      <c r="D33" s="7" t="s">
        <v>32</v>
      </c>
      <c r="E33" s="8" t="str">
        <f t="shared" si="0"/>
        <v>ここね篠崎27</v>
      </c>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row>
    <row r="34" spans="2:31" ht="20.100000000000001" customHeight="1" x14ac:dyDescent="0.7">
      <c r="C34" s="23" t="str">
        <f t="shared" si="1"/>
        <v>ここね篠崎</v>
      </c>
      <c r="D34" s="7" t="s">
        <v>33</v>
      </c>
      <c r="E34" s="8" t="str">
        <f t="shared" si="0"/>
        <v>ここね篠崎28</v>
      </c>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row>
    <row r="35" spans="2:31" ht="20.100000000000001" customHeight="1" x14ac:dyDescent="0.7">
      <c r="C35" s="23" t="str">
        <f t="shared" si="1"/>
        <v>ここね篠崎</v>
      </c>
      <c r="D35" s="7" t="s">
        <v>34</v>
      </c>
      <c r="E35" s="8" t="str">
        <f t="shared" si="0"/>
        <v>ここね篠崎29</v>
      </c>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row>
    <row r="36" spans="2:31" ht="20.100000000000001" customHeight="1" x14ac:dyDescent="0.7">
      <c r="C36" s="23" t="str">
        <f t="shared" si="1"/>
        <v>ここね篠崎</v>
      </c>
      <c r="D36" s="7" t="s">
        <v>35</v>
      </c>
      <c r="E36" s="8" t="str">
        <f t="shared" si="0"/>
        <v>ここね篠崎30</v>
      </c>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row>
    <row r="37" spans="2:31" ht="20.100000000000001" customHeight="1" x14ac:dyDescent="0.7">
      <c r="C37" s="23" t="str">
        <f t="shared" si="1"/>
        <v>ここね篠崎</v>
      </c>
      <c r="D37" s="7" t="s">
        <v>36</v>
      </c>
      <c r="E37" s="8" t="str">
        <f t="shared" si="0"/>
        <v>ここね篠崎31</v>
      </c>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row>
    <row r="38" spans="2:31" ht="20.100000000000001" customHeight="1" x14ac:dyDescent="0.7">
      <c r="C38" s="23" t="str">
        <f t="shared" si="1"/>
        <v>ここね篠崎</v>
      </c>
      <c r="D38" s="7" t="s">
        <v>37</v>
      </c>
      <c r="E38" s="8" t="str">
        <f t="shared" si="0"/>
        <v>ここね篠崎32</v>
      </c>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row>
    <row r="39" spans="2:31" ht="20.100000000000001" customHeight="1" x14ac:dyDescent="0.7">
      <c r="C39" s="23" t="str">
        <f t="shared" si="1"/>
        <v>ここね篠崎</v>
      </c>
      <c r="D39" s="7" t="s">
        <v>38</v>
      </c>
      <c r="E39" s="8" t="str">
        <f t="shared" si="0"/>
        <v>ここね篠崎33</v>
      </c>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row>
    <row r="40" spans="2:31" ht="20.100000000000001" customHeight="1" x14ac:dyDescent="0.7">
      <c r="C40" s="23" t="str">
        <f t="shared" si="1"/>
        <v>ここね篠崎</v>
      </c>
      <c r="D40" s="7" t="s">
        <v>39</v>
      </c>
      <c r="E40" s="8" t="str">
        <f t="shared" si="0"/>
        <v>ここね篠崎34</v>
      </c>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row>
    <row r="41" spans="2:31" ht="20.100000000000001" customHeight="1" x14ac:dyDescent="0.7">
      <c r="C41" s="23" t="str">
        <f t="shared" si="1"/>
        <v>ここね篠崎</v>
      </c>
      <c r="D41" s="7" t="s">
        <v>40</v>
      </c>
      <c r="E41" s="8" t="str">
        <f t="shared" si="0"/>
        <v>ここね篠崎35</v>
      </c>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row>
    <row r="42" spans="2:31" ht="20.100000000000001" customHeight="1" x14ac:dyDescent="0.7">
      <c r="C42" s="23" t="str">
        <f t="shared" si="1"/>
        <v>ここね篠崎</v>
      </c>
      <c r="D42" s="7" t="s">
        <v>41</v>
      </c>
      <c r="E42" s="8" t="str">
        <f t="shared" si="0"/>
        <v>ここね篠崎36</v>
      </c>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row>
    <row r="43" spans="2:31" ht="20.100000000000001" customHeight="1" x14ac:dyDescent="0.7">
      <c r="C43" s="23" t="str">
        <f t="shared" si="1"/>
        <v>ここね篠崎</v>
      </c>
      <c r="D43" s="7" t="s">
        <v>42</v>
      </c>
      <c r="E43" s="8" t="str">
        <f t="shared" si="0"/>
        <v>ここね篠崎37</v>
      </c>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row>
    <row r="44" spans="2:31" ht="20.100000000000001" customHeight="1" x14ac:dyDescent="0.7">
      <c r="C44" s="23" t="str">
        <f t="shared" si="1"/>
        <v>ここね篠崎</v>
      </c>
      <c r="D44" s="7" t="s">
        <v>43</v>
      </c>
      <c r="E44" s="8" t="str">
        <f t="shared" si="0"/>
        <v>ここね篠崎38</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row>
    <row r="45" spans="2:31" ht="20.100000000000001" customHeight="1" x14ac:dyDescent="0.7">
      <c r="C45" s="23" t="str">
        <f t="shared" si="1"/>
        <v>ここね篠崎</v>
      </c>
      <c r="D45" s="7" t="s">
        <v>44</v>
      </c>
      <c r="E45" s="8" t="str">
        <f t="shared" si="0"/>
        <v>ここね篠崎39</v>
      </c>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row>
    <row r="46" spans="2:31" ht="20.100000000000001" customHeight="1" x14ac:dyDescent="0.7">
      <c r="C46" s="24" t="str">
        <f t="shared" si="1"/>
        <v>ここね篠崎</v>
      </c>
      <c r="D46" s="10" t="s">
        <v>45</v>
      </c>
      <c r="E46" s="11" t="str">
        <f t="shared" si="0"/>
        <v>ここね篠崎40</v>
      </c>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row>
    <row r="47" spans="2:31" ht="18.95" customHeight="1" x14ac:dyDescent="0.7">
      <c r="D47" s="5"/>
    </row>
    <row r="48" spans="2:31" ht="18.95" customHeight="1" x14ac:dyDescent="0.7">
      <c r="B48" s="78" t="s">
        <v>70</v>
      </c>
      <c r="C48" s="73" t="s">
        <v>49</v>
      </c>
      <c r="D48" s="76" t="s">
        <v>0</v>
      </c>
      <c r="E48" s="77"/>
      <c r="F48" s="16">
        <f t="shared" ref="F48:AB48" si="2">COUNTIF(F7:F46,"はい")</f>
        <v>12</v>
      </c>
      <c r="G48" s="16">
        <f t="shared" si="2"/>
        <v>12</v>
      </c>
      <c r="H48" s="16">
        <f t="shared" si="2"/>
        <v>12</v>
      </c>
      <c r="I48" s="16">
        <f t="shared" si="2"/>
        <v>12</v>
      </c>
      <c r="J48" s="16">
        <f t="shared" si="2"/>
        <v>12</v>
      </c>
      <c r="K48" s="16">
        <f t="shared" si="2"/>
        <v>12</v>
      </c>
      <c r="L48" s="16">
        <f t="shared" si="2"/>
        <v>12</v>
      </c>
      <c r="M48" s="16">
        <f t="shared" si="2"/>
        <v>12</v>
      </c>
      <c r="N48" s="16">
        <f t="shared" si="2"/>
        <v>12</v>
      </c>
      <c r="O48" s="16">
        <f t="shared" si="2"/>
        <v>12</v>
      </c>
      <c r="P48" s="16">
        <f t="shared" si="2"/>
        <v>12</v>
      </c>
      <c r="Q48" s="16">
        <f t="shared" si="2"/>
        <v>4</v>
      </c>
      <c r="R48" s="16">
        <f t="shared" si="2"/>
        <v>12</v>
      </c>
      <c r="S48" s="16">
        <f t="shared" si="2"/>
        <v>12</v>
      </c>
      <c r="T48" s="16">
        <f t="shared" si="2"/>
        <v>12</v>
      </c>
      <c r="U48" s="16">
        <f t="shared" si="2"/>
        <v>12</v>
      </c>
      <c r="V48" s="16">
        <f t="shared" si="2"/>
        <v>12</v>
      </c>
      <c r="W48" s="16">
        <f t="shared" si="2"/>
        <v>10</v>
      </c>
      <c r="X48" s="16">
        <f t="shared" si="2"/>
        <v>11</v>
      </c>
      <c r="Y48" s="16">
        <f t="shared" si="2"/>
        <v>12</v>
      </c>
      <c r="Z48" s="16">
        <f t="shared" si="2"/>
        <v>12</v>
      </c>
      <c r="AA48" s="16">
        <f t="shared" si="2"/>
        <v>11</v>
      </c>
      <c r="AB48" s="16">
        <f t="shared" si="2"/>
        <v>11</v>
      </c>
      <c r="AC48" s="16">
        <f t="shared" ref="AC48:AE48" si="3">COUNTIF(AC7:AC46,"はい")</f>
        <v>12</v>
      </c>
      <c r="AD48" s="16">
        <f t="shared" ref="AD48" si="4">COUNTIF(AD7:AD46,"はい")</f>
        <v>12</v>
      </c>
      <c r="AE48" s="16">
        <f t="shared" si="3"/>
        <v>12</v>
      </c>
    </row>
    <row r="49" spans="2:31" ht="18.95" customHeight="1" x14ac:dyDescent="0.7">
      <c r="B49" s="78"/>
      <c r="C49" s="74"/>
      <c r="D49" s="76" t="s">
        <v>137</v>
      </c>
      <c r="E49" s="77"/>
      <c r="F49" s="16">
        <f t="shared" ref="F49:AB49" si="5">COUNTIF(F7:F46,"どちらともいえない")</f>
        <v>0</v>
      </c>
      <c r="G49" s="16">
        <f t="shared" si="5"/>
        <v>0</v>
      </c>
      <c r="H49" s="16">
        <f t="shared" si="5"/>
        <v>0</v>
      </c>
      <c r="I49" s="16">
        <f t="shared" si="5"/>
        <v>0</v>
      </c>
      <c r="J49" s="16">
        <f t="shared" si="5"/>
        <v>0</v>
      </c>
      <c r="K49" s="16">
        <f t="shared" si="5"/>
        <v>0</v>
      </c>
      <c r="L49" s="16">
        <f t="shared" si="5"/>
        <v>0</v>
      </c>
      <c r="M49" s="16">
        <f t="shared" si="5"/>
        <v>0</v>
      </c>
      <c r="N49" s="16">
        <f t="shared" si="5"/>
        <v>0</v>
      </c>
      <c r="O49" s="16">
        <f t="shared" si="5"/>
        <v>0</v>
      </c>
      <c r="P49" s="16">
        <f t="shared" si="5"/>
        <v>0</v>
      </c>
      <c r="Q49" s="16">
        <f t="shared" si="5"/>
        <v>1</v>
      </c>
      <c r="R49" s="16">
        <f t="shared" si="5"/>
        <v>0</v>
      </c>
      <c r="S49" s="16">
        <f t="shared" si="5"/>
        <v>0</v>
      </c>
      <c r="T49" s="16">
        <f t="shared" si="5"/>
        <v>0</v>
      </c>
      <c r="U49" s="16">
        <f t="shared" si="5"/>
        <v>0</v>
      </c>
      <c r="V49" s="16">
        <f t="shared" si="5"/>
        <v>0</v>
      </c>
      <c r="W49" s="16">
        <f t="shared" si="5"/>
        <v>1</v>
      </c>
      <c r="X49" s="16">
        <f t="shared" si="5"/>
        <v>0</v>
      </c>
      <c r="Y49" s="16">
        <f t="shared" si="5"/>
        <v>0</v>
      </c>
      <c r="Z49" s="16">
        <f t="shared" si="5"/>
        <v>0</v>
      </c>
      <c r="AA49" s="16">
        <f t="shared" si="5"/>
        <v>0</v>
      </c>
      <c r="AB49" s="16">
        <f t="shared" si="5"/>
        <v>0</v>
      </c>
      <c r="AC49" s="16">
        <f t="shared" ref="AC49:AE49" si="6">COUNTIF(AC7:AC46,"どちらともいえない")</f>
        <v>0</v>
      </c>
      <c r="AD49" s="16">
        <f t="shared" ref="AD49" si="7">COUNTIF(AD7:AD46,"どちらともいえない")</f>
        <v>0</v>
      </c>
      <c r="AE49" s="16">
        <f t="shared" si="6"/>
        <v>0</v>
      </c>
    </row>
    <row r="50" spans="2:31" ht="18.95" customHeight="1" x14ac:dyDescent="0.7">
      <c r="B50" s="78"/>
      <c r="C50" s="74"/>
      <c r="D50" s="76" t="s">
        <v>1</v>
      </c>
      <c r="E50" s="77"/>
      <c r="F50" s="16">
        <f t="shared" ref="F50:AB50" si="8">COUNTIF(F7:F46,"いいえ")</f>
        <v>0</v>
      </c>
      <c r="G50" s="16">
        <f t="shared" si="8"/>
        <v>0</v>
      </c>
      <c r="H50" s="16">
        <f t="shared" si="8"/>
        <v>0</v>
      </c>
      <c r="I50" s="16">
        <f t="shared" si="8"/>
        <v>0</v>
      </c>
      <c r="J50" s="16">
        <f t="shared" si="8"/>
        <v>0</v>
      </c>
      <c r="K50" s="16">
        <f t="shared" si="8"/>
        <v>0</v>
      </c>
      <c r="L50" s="16">
        <f t="shared" si="8"/>
        <v>0</v>
      </c>
      <c r="M50" s="16">
        <f t="shared" si="8"/>
        <v>0</v>
      </c>
      <c r="N50" s="16">
        <f t="shared" si="8"/>
        <v>0</v>
      </c>
      <c r="O50" s="16">
        <f t="shared" si="8"/>
        <v>0</v>
      </c>
      <c r="P50" s="16">
        <f t="shared" si="8"/>
        <v>0</v>
      </c>
      <c r="Q50" s="16">
        <f t="shared" si="8"/>
        <v>1</v>
      </c>
      <c r="R50" s="16">
        <f t="shared" si="8"/>
        <v>0</v>
      </c>
      <c r="S50" s="16">
        <f t="shared" si="8"/>
        <v>0</v>
      </c>
      <c r="T50" s="16">
        <f t="shared" si="8"/>
        <v>0</v>
      </c>
      <c r="U50" s="16">
        <f t="shared" si="8"/>
        <v>0</v>
      </c>
      <c r="V50" s="16">
        <f t="shared" si="8"/>
        <v>0</v>
      </c>
      <c r="W50" s="16">
        <f t="shared" si="8"/>
        <v>0</v>
      </c>
      <c r="X50" s="16">
        <f t="shared" si="8"/>
        <v>0</v>
      </c>
      <c r="Y50" s="16">
        <f t="shared" si="8"/>
        <v>0</v>
      </c>
      <c r="Z50" s="16">
        <f t="shared" si="8"/>
        <v>0</v>
      </c>
      <c r="AA50" s="16">
        <f t="shared" si="8"/>
        <v>0</v>
      </c>
      <c r="AB50" s="16">
        <f t="shared" si="8"/>
        <v>0</v>
      </c>
      <c r="AC50" s="16">
        <f t="shared" ref="AC50:AE50" si="9">COUNTIF(AC7:AC46,"いいえ")</f>
        <v>0</v>
      </c>
      <c r="AD50" s="16">
        <f t="shared" ref="AD50" si="10">COUNTIF(AD7:AD46,"いいえ")</f>
        <v>0</v>
      </c>
      <c r="AE50" s="16">
        <f t="shared" si="9"/>
        <v>0</v>
      </c>
    </row>
    <row r="51" spans="2:31" ht="18.95" customHeight="1" x14ac:dyDescent="0.7">
      <c r="B51" s="78"/>
      <c r="C51" s="74"/>
      <c r="D51" s="76" t="s">
        <v>141</v>
      </c>
      <c r="E51" s="77"/>
      <c r="F51" s="16">
        <f t="shared" ref="F51:AB51" si="11">COUNTIF(F7:F46,"わからない")</f>
        <v>0</v>
      </c>
      <c r="G51" s="16">
        <f t="shared" si="11"/>
        <v>0</v>
      </c>
      <c r="H51" s="16">
        <f t="shared" si="11"/>
        <v>0</v>
      </c>
      <c r="I51" s="16">
        <f t="shared" si="11"/>
        <v>0</v>
      </c>
      <c r="J51" s="16">
        <f t="shared" si="11"/>
        <v>0</v>
      </c>
      <c r="K51" s="16">
        <f t="shared" si="11"/>
        <v>0</v>
      </c>
      <c r="L51" s="16">
        <f t="shared" si="11"/>
        <v>0</v>
      </c>
      <c r="M51" s="16">
        <f t="shared" si="11"/>
        <v>0</v>
      </c>
      <c r="N51" s="16">
        <f t="shared" si="11"/>
        <v>0</v>
      </c>
      <c r="O51" s="16">
        <f t="shared" si="11"/>
        <v>0</v>
      </c>
      <c r="P51" s="16">
        <f t="shared" si="11"/>
        <v>0</v>
      </c>
      <c r="Q51" s="16">
        <f t="shared" si="11"/>
        <v>6</v>
      </c>
      <c r="R51" s="16">
        <f t="shared" si="11"/>
        <v>0</v>
      </c>
      <c r="S51" s="16">
        <f t="shared" si="11"/>
        <v>0</v>
      </c>
      <c r="T51" s="16">
        <f t="shared" si="11"/>
        <v>0</v>
      </c>
      <c r="U51" s="16">
        <f t="shared" si="11"/>
        <v>0</v>
      </c>
      <c r="V51" s="16">
        <f t="shared" si="11"/>
        <v>0</v>
      </c>
      <c r="W51" s="16">
        <f t="shared" si="11"/>
        <v>1</v>
      </c>
      <c r="X51" s="16">
        <f t="shared" si="11"/>
        <v>1</v>
      </c>
      <c r="Y51" s="16">
        <f t="shared" si="11"/>
        <v>0</v>
      </c>
      <c r="Z51" s="16">
        <f t="shared" si="11"/>
        <v>0</v>
      </c>
      <c r="AA51" s="16">
        <f t="shared" si="11"/>
        <v>1</v>
      </c>
      <c r="AB51" s="16">
        <f t="shared" si="11"/>
        <v>1</v>
      </c>
      <c r="AC51" s="16">
        <f t="shared" ref="AC51:AE51" si="12">COUNTIF(AC7:AC46,"わからない")</f>
        <v>0</v>
      </c>
      <c r="AD51" s="16">
        <f t="shared" ref="AD51" si="13">COUNTIF(AD7:AD46,"わからない")</f>
        <v>0</v>
      </c>
      <c r="AE51" s="16">
        <f t="shared" si="12"/>
        <v>0</v>
      </c>
    </row>
    <row r="52" spans="2:31" ht="18.95" customHeight="1" x14ac:dyDescent="0.7">
      <c r="B52" s="78"/>
      <c r="C52" s="75"/>
      <c r="D52" s="76" t="s">
        <v>48</v>
      </c>
      <c r="E52" s="77"/>
      <c r="F52" s="16">
        <f>SUM(F48:F51)</f>
        <v>12</v>
      </c>
      <c r="G52" s="16">
        <f t="shared" ref="G52:AB52" si="14">SUM(G48:G51)</f>
        <v>12</v>
      </c>
      <c r="H52" s="16">
        <f t="shared" si="14"/>
        <v>12</v>
      </c>
      <c r="I52" s="16">
        <f t="shared" si="14"/>
        <v>12</v>
      </c>
      <c r="J52" s="16">
        <f t="shared" si="14"/>
        <v>12</v>
      </c>
      <c r="K52" s="16">
        <f t="shared" si="14"/>
        <v>12</v>
      </c>
      <c r="L52" s="16">
        <f t="shared" si="14"/>
        <v>12</v>
      </c>
      <c r="M52" s="16">
        <f t="shared" si="14"/>
        <v>12</v>
      </c>
      <c r="N52" s="16">
        <f t="shared" si="14"/>
        <v>12</v>
      </c>
      <c r="O52" s="16">
        <f t="shared" si="14"/>
        <v>12</v>
      </c>
      <c r="P52" s="16">
        <f t="shared" si="14"/>
        <v>12</v>
      </c>
      <c r="Q52" s="16">
        <f t="shared" si="14"/>
        <v>12</v>
      </c>
      <c r="R52" s="16">
        <f t="shared" si="14"/>
        <v>12</v>
      </c>
      <c r="S52" s="16">
        <f t="shared" si="14"/>
        <v>12</v>
      </c>
      <c r="T52" s="16">
        <f t="shared" si="14"/>
        <v>12</v>
      </c>
      <c r="U52" s="16">
        <f t="shared" si="14"/>
        <v>12</v>
      </c>
      <c r="V52" s="16">
        <f t="shared" si="14"/>
        <v>12</v>
      </c>
      <c r="W52" s="16">
        <f t="shared" si="14"/>
        <v>12</v>
      </c>
      <c r="X52" s="16">
        <f t="shared" si="14"/>
        <v>12</v>
      </c>
      <c r="Y52" s="16">
        <f t="shared" si="14"/>
        <v>12</v>
      </c>
      <c r="Z52" s="16">
        <f t="shared" si="14"/>
        <v>12</v>
      </c>
      <c r="AA52" s="16">
        <f t="shared" si="14"/>
        <v>12</v>
      </c>
      <c r="AB52" s="16">
        <f t="shared" si="14"/>
        <v>12</v>
      </c>
      <c r="AC52" s="16">
        <f t="shared" ref="AC52:AE52" si="15">SUM(AC48:AC51)</f>
        <v>12</v>
      </c>
      <c r="AD52" s="16">
        <f t="shared" ref="AD52" si="16">SUM(AD48:AD51)</f>
        <v>12</v>
      </c>
      <c r="AE52" s="16">
        <f t="shared" si="15"/>
        <v>12</v>
      </c>
    </row>
    <row r="53" spans="2:31" ht="18.95" customHeight="1" x14ac:dyDescent="0.7">
      <c r="B53" s="78"/>
    </row>
    <row r="54" spans="2:31" ht="18.95" customHeight="1" x14ac:dyDescent="0.7">
      <c r="B54" s="78"/>
      <c r="C54" s="73" t="s">
        <v>50</v>
      </c>
      <c r="D54" s="76" t="s">
        <v>0</v>
      </c>
      <c r="E54" s="77"/>
      <c r="F54" s="17">
        <f t="shared" ref="F54:AB54" si="17">F48/F$52</f>
        <v>1</v>
      </c>
      <c r="G54" s="17">
        <f t="shared" si="17"/>
        <v>1</v>
      </c>
      <c r="H54" s="17">
        <f t="shared" si="17"/>
        <v>1</v>
      </c>
      <c r="I54" s="17">
        <f t="shared" si="17"/>
        <v>1</v>
      </c>
      <c r="J54" s="17">
        <f t="shared" si="17"/>
        <v>1</v>
      </c>
      <c r="K54" s="17">
        <f t="shared" si="17"/>
        <v>1</v>
      </c>
      <c r="L54" s="17">
        <f t="shared" si="17"/>
        <v>1</v>
      </c>
      <c r="M54" s="17">
        <f t="shared" si="17"/>
        <v>1</v>
      </c>
      <c r="N54" s="17">
        <f t="shared" si="17"/>
        <v>1</v>
      </c>
      <c r="O54" s="17">
        <f t="shared" si="17"/>
        <v>1</v>
      </c>
      <c r="P54" s="17">
        <f t="shared" si="17"/>
        <v>1</v>
      </c>
      <c r="Q54" s="17">
        <f t="shared" si="17"/>
        <v>0.33333333333333331</v>
      </c>
      <c r="R54" s="17">
        <f t="shared" si="17"/>
        <v>1</v>
      </c>
      <c r="S54" s="17">
        <f t="shared" si="17"/>
        <v>1</v>
      </c>
      <c r="T54" s="17">
        <f t="shared" si="17"/>
        <v>1</v>
      </c>
      <c r="U54" s="17">
        <f t="shared" si="17"/>
        <v>1</v>
      </c>
      <c r="V54" s="17">
        <f t="shared" si="17"/>
        <v>1</v>
      </c>
      <c r="W54" s="17">
        <f t="shared" si="17"/>
        <v>0.83333333333333337</v>
      </c>
      <c r="X54" s="17">
        <f t="shared" si="17"/>
        <v>0.91666666666666663</v>
      </c>
      <c r="Y54" s="17">
        <f t="shared" si="17"/>
        <v>1</v>
      </c>
      <c r="Z54" s="17">
        <f t="shared" si="17"/>
        <v>1</v>
      </c>
      <c r="AA54" s="17">
        <f t="shared" si="17"/>
        <v>0.91666666666666663</v>
      </c>
      <c r="AB54" s="17">
        <f t="shared" si="17"/>
        <v>0.91666666666666663</v>
      </c>
      <c r="AC54" s="17">
        <f t="shared" ref="AC54:AE54" si="18">AC48/AC$52</f>
        <v>1</v>
      </c>
      <c r="AD54" s="17">
        <f t="shared" ref="AD54" si="19">AD48/AD$52</f>
        <v>1</v>
      </c>
      <c r="AE54" s="17">
        <f t="shared" si="18"/>
        <v>1</v>
      </c>
    </row>
    <row r="55" spans="2:31" ht="18.95" customHeight="1" x14ac:dyDescent="0.7">
      <c r="B55" s="78"/>
      <c r="C55" s="74"/>
      <c r="D55" s="76" t="s">
        <v>137</v>
      </c>
      <c r="E55" s="77"/>
      <c r="F55" s="17">
        <f t="shared" ref="F55:U57" si="20">F49/F$52</f>
        <v>0</v>
      </c>
      <c r="G55" s="17">
        <f t="shared" si="20"/>
        <v>0</v>
      </c>
      <c r="H55" s="17">
        <f t="shared" si="20"/>
        <v>0</v>
      </c>
      <c r="I55" s="17">
        <f t="shared" si="20"/>
        <v>0</v>
      </c>
      <c r="J55" s="17">
        <f t="shared" si="20"/>
        <v>0</v>
      </c>
      <c r="K55" s="17">
        <f t="shared" si="20"/>
        <v>0</v>
      </c>
      <c r="L55" s="17">
        <f t="shared" si="20"/>
        <v>0</v>
      </c>
      <c r="M55" s="17">
        <f t="shared" si="20"/>
        <v>0</v>
      </c>
      <c r="N55" s="17">
        <f t="shared" si="20"/>
        <v>0</v>
      </c>
      <c r="O55" s="17">
        <f t="shared" si="20"/>
        <v>0</v>
      </c>
      <c r="P55" s="17">
        <f t="shared" si="20"/>
        <v>0</v>
      </c>
      <c r="Q55" s="17">
        <f t="shared" si="20"/>
        <v>8.3333333333333329E-2</v>
      </c>
      <c r="R55" s="17">
        <f t="shared" si="20"/>
        <v>0</v>
      </c>
      <c r="S55" s="17">
        <f t="shared" si="20"/>
        <v>0</v>
      </c>
      <c r="T55" s="17">
        <f t="shared" si="20"/>
        <v>0</v>
      </c>
      <c r="U55" s="17">
        <f t="shared" si="20"/>
        <v>0</v>
      </c>
      <c r="V55" s="17">
        <f t="shared" ref="V55:AB55" si="21">V49/V$52</f>
        <v>0</v>
      </c>
      <c r="W55" s="17">
        <f t="shared" si="21"/>
        <v>8.3333333333333329E-2</v>
      </c>
      <c r="X55" s="17">
        <f t="shared" si="21"/>
        <v>0</v>
      </c>
      <c r="Y55" s="17">
        <f t="shared" si="21"/>
        <v>0</v>
      </c>
      <c r="Z55" s="17">
        <f t="shared" si="21"/>
        <v>0</v>
      </c>
      <c r="AA55" s="17">
        <f t="shared" si="21"/>
        <v>0</v>
      </c>
      <c r="AB55" s="17">
        <f t="shared" si="21"/>
        <v>0</v>
      </c>
      <c r="AC55" s="17">
        <f t="shared" ref="AC55:AE55" si="22">AC49/AC$52</f>
        <v>0</v>
      </c>
      <c r="AD55" s="17">
        <f t="shared" ref="AD55" si="23">AD49/AD$52</f>
        <v>0</v>
      </c>
      <c r="AE55" s="17">
        <f t="shared" si="22"/>
        <v>0</v>
      </c>
    </row>
    <row r="56" spans="2:31" ht="18.95" customHeight="1" x14ac:dyDescent="0.7">
      <c r="B56" s="78"/>
      <c r="C56" s="74"/>
      <c r="D56" s="76" t="s">
        <v>1</v>
      </c>
      <c r="E56" s="77"/>
      <c r="F56" s="17">
        <f t="shared" si="20"/>
        <v>0</v>
      </c>
      <c r="G56" s="17">
        <f t="shared" ref="G56:AB56" si="24">G50/G$52</f>
        <v>0</v>
      </c>
      <c r="H56" s="17">
        <f t="shared" si="24"/>
        <v>0</v>
      </c>
      <c r="I56" s="17">
        <f t="shared" si="24"/>
        <v>0</v>
      </c>
      <c r="J56" s="17">
        <f t="shared" si="24"/>
        <v>0</v>
      </c>
      <c r="K56" s="17">
        <f t="shared" si="24"/>
        <v>0</v>
      </c>
      <c r="L56" s="17">
        <f t="shared" si="24"/>
        <v>0</v>
      </c>
      <c r="M56" s="17">
        <f t="shared" si="24"/>
        <v>0</v>
      </c>
      <c r="N56" s="17">
        <f t="shared" si="24"/>
        <v>0</v>
      </c>
      <c r="O56" s="17">
        <f t="shared" si="24"/>
        <v>0</v>
      </c>
      <c r="P56" s="17">
        <f t="shared" si="24"/>
        <v>0</v>
      </c>
      <c r="Q56" s="17">
        <f t="shared" si="24"/>
        <v>8.3333333333333329E-2</v>
      </c>
      <c r="R56" s="17">
        <f t="shared" si="24"/>
        <v>0</v>
      </c>
      <c r="S56" s="17">
        <f t="shared" si="24"/>
        <v>0</v>
      </c>
      <c r="T56" s="17">
        <f t="shared" si="24"/>
        <v>0</v>
      </c>
      <c r="U56" s="17">
        <f t="shared" si="24"/>
        <v>0</v>
      </c>
      <c r="V56" s="17">
        <f t="shared" si="24"/>
        <v>0</v>
      </c>
      <c r="W56" s="17">
        <f t="shared" si="24"/>
        <v>0</v>
      </c>
      <c r="X56" s="25">
        <f t="shared" si="24"/>
        <v>0</v>
      </c>
      <c r="Y56" s="25">
        <f t="shared" si="24"/>
        <v>0</v>
      </c>
      <c r="Z56" s="17">
        <f t="shared" si="24"/>
        <v>0</v>
      </c>
      <c r="AA56" s="17">
        <f t="shared" si="24"/>
        <v>0</v>
      </c>
      <c r="AB56" s="17">
        <f t="shared" si="24"/>
        <v>0</v>
      </c>
      <c r="AC56" s="17">
        <f t="shared" ref="AC56:AE56" si="25">AC50/AC$52</f>
        <v>0</v>
      </c>
      <c r="AD56" s="17">
        <f t="shared" ref="AD56" si="26">AD50/AD$52</f>
        <v>0</v>
      </c>
      <c r="AE56" s="17">
        <f t="shared" si="25"/>
        <v>0</v>
      </c>
    </row>
    <row r="57" spans="2:31" ht="18.95" customHeight="1" x14ac:dyDescent="0.7">
      <c r="B57" s="78"/>
      <c r="C57" s="74"/>
      <c r="D57" s="76" t="s">
        <v>141</v>
      </c>
      <c r="E57" s="77"/>
      <c r="F57" s="17">
        <f t="shared" si="20"/>
        <v>0</v>
      </c>
      <c r="G57" s="17">
        <f t="shared" si="20"/>
        <v>0</v>
      </c>
      <c r="H57" s="17">
        <f t="shared" si="20"/>
        <v>0</v>
      </c>
      <c r="I57" s="17">
        <f t="shared" si="20"/>
        <v>0</v>
      </c>
      <c r="J57" s="17">
        <f t="shared" si="20"/>
        <v>0</v>
      </c>
      <c r="K57" s="17">
        <f t="shared" si="20"/>
        <v>0</v>
      </c>
      <c r="L57" s="17">
        <f t="shared" si="20"/>
        <v>0</v>
      </c>
      <c r="M57" s="17">
        <f t="shared" si="20"/>
        <v>0</v>
      </c>
      <c r="N57" s="17">
        <f t="shared" si="20"/>
        <v>0</v>
      </c>
      <c r="O57" s="17">
        <f t="shared" si="20"/>
        <v>0</v>
      </c>
      <c r="P57" s="17">
        <f t="shared" si="20"/>
        <v>0</v>
      </c>
      <c r="Q57" s="17">
        <f t="shared" si="20"/>
        <v>0.5</v>
      </c>
      <c r="R57" s="17">
        <f t="shared" si="20"/>
        <v>0</v>
      </c>
      <c r="S57" s="17">
        <f t="shared" si="20"/>
        <v>0</v>
      </c>
      <c r="T57" s="17">
        <f t="shared" si="20"/>
        <v>0</v>
      </c>
      <c r="U57" s="17">
        <f t="shared" si="20"/>
        <v>0</v>
      </c>
      <c r="V57" s="17">
        <f t="shared" ref="V57:AB57" si="27">V51/V$52</f>
        <v>0</v>
      </c>
      <c r="W57" s="17">
        <f t="shared" si="27"/>
        <v>8.3333333333333329E-2</v>
      </c>
      <c r="X57" s="17">
        <f t="shared" si="27"/>
        <v>8.3333333333333329E-2</v>
      </c>
      <c r="Y57" s="17">
        <f t="shared" si="27"/>
        <v>0</v>
      </c>
      <c r="Z57" s="17">
        <f t="shared" si="27"/>
        <v>0</v>
      </c>
      <c r="AA57" s="17">
        <f t="shared" si="27"/>
        <v>8.3333333333333329E-2</v>
      </c>
      <c r="AB57" s="17">
        <f t="shared" si="27"/>
        <v>8.3333333333333329E-2</v>
      </c>
      <c r="AC57" s="17">
        <f t="shared" ref="AC57:AE57" si="28">AC51/AC$52</f>
        <v>0</v>
      </c>
      <c r="AD57" s="17">
        <f t="shared" ref="AD57" si="29">AD51/AD$52</f>
        <v>0</v>
      </c>
      <c r="AE57" s="17">
        <f t="shared" si="28"/>
        <v>0</v>
      </c>
    </row>
    <row r="58" spans="2:31" ht="18.95" customHeight="1" x14ac:dyDescent="0.7">
      <c r="B58" s="78"/>
      <c r="C58" s="75"/>
      <c r="D58" s="76" t="s">
        <v>48</v>
      </c>
      <c r="E58" s="77"/>
      <c r="F58" s="17">
        <f t="shared" ref="F58:AB58" si="30">F52/F$52</f>
        <v>1</v>
      </c>
      <c r="G58" s="17">
        <f t="shared" si="30"/>
        <v>1</v>
      </c>
      <c r="H58" s="17">
        <f t="shared" si="30"/>
        <v>1</v>
      </c>
      <c r="I58" s="17">
        <f t="shared" si="30"/>
        <v>1</v>
      </c>
      <c r="J58" s="17">
        <f t="shared" si="30"/>
        <v>1</v>
      </c>
      <c r="K58" s="17">
        <f t="shared" si="30"/>
        <v>1</v>
      </c>
      <c r="L58" s="17">
        <f t="shared" si="30"/>
        <v>1</v>
      </c>
      <c r="M58" s="17">
        <f t="shared" si="30"/>
        <v>1</v>
      </c>
      <c r="N58" s="17">
        <f t="shared" si="30"/>
        <v>1</v>
      </c>
      <c r="O58" s="17">
        <f t="shared" si="30"/>
        <v>1</v>
      </c>
      <c r="P58" s="17">
        <f t="shared" si="30"/>
        <v>1</v>
      </c>
      <c r="Q58" s="17">
        <f t="shared" si="30"/>
        <v>1</v>
      </c>
      <c r="R58" s="17">
        <f t="shared" si="30"/>
        <v>1</v>
      </c>
      <c r="S58" s="17">
        <f t="shared" si="30"/>
        <v>1</v>
      </c>
      <c r="T58" s="17">
        <f t="shared" si="30"/>
        <v>1</v>
      </c>
      <c r="U58" s="17">
        <f t="shared" si="30"/>
        <v>1</v>
      </c>
      <c r="V58" s="17">
        <f t="shared" si="30"/>
        <v>1</v>
      </c>
      <c r="W58" s="17">
        <f t="shared" si="30"/>
        <v>1</v>
      </c>
      <c r="X58" s="17">
        <f t="shared" si="30"/>
        <v>1</v>
      </c>
      <c r="Y58" s="17">
        <f t="shared" si="30"/>
        <v>1</v>
      </c>
      <c r="Z58" s="17">
        <f t="shared" si="30"/>
        <v>1</v>
      </c>
      <c r="AA58" s="17">
        <f t="shared" si="30"/>
        <v>1</v>
      </c>
      <c r="AB58" s="17">
        <f t="shared" si="30"/>
        <v>1</v>
      </c>
      <c r="AC58" s="17">
        <f t="shared" ref="AC58:AE58" si="31">AC52/AC$52</f>
        <v>1</v>
      </c>
      <c r="AD58" s="17">
        <f t="shared" ref="AD58" si="32">AD52/AD$52</f>
        <v>1</v>
      </c>
      <c r="AE58" s="17">
        <f t="shared" si="31"/>
        <v>1</v>
      </c>
    </row>
    <row r="60" spans="2:31" ht="18.95" customHeight="1" x14ac:dyDescent="0.7">
      <c r="F60" s="68" t="s">
        <v>74</v>
      </c>
      <c r="G60" s="69"/>
      <c r="H60" s="69"/>
      <c r="I60" s="69"/>
      <c r="J60" s="70"/>
      <c r="K60" s="68" t="s">
        <v>75</v>
      </c>
      <c r="L60" s="69"/>
      <c r="M60" s="69"/>
      <c r="N60" s="69"/>
      <c r="O60" s="69"/>
      <c r="P60" s="69"/>
      <c r="Q60" s="70"/>
      <c r="R60" s="68" t="s">
        <v>114</v>
      </c>
      <c r="S60" s="69"/>
      <c r="T60" s="69"/>
      <c r="U60" s="69"/>
      <c r="V60" s="69"/>
      <c r="W60" s="69"/>
      <c r="X60" s="69"/>
      <c r="Y60" s="69"/>
      <c r="Z60" s="69"/>
      <c r="AA60" s="70"/>
      <c r="AB60" s="68" t="s">
        <v>155</v>
      </c>
      <c r="AC60" s="69"/>
      <c r="AD60" s="71" t="s">
        <v>116</v>
      </c>
      <c r="AE60" s="72"/>
    </row>
    <row r="61" spans="2:31" ht="18.95" customHeight="1" x14ac:dyDescent="0.7">
      <c r="B61" s="79" t="s">
        <v>71</v>
      </c>
      <c r="C61" s="73" t="s">
        <v>49</v>
      </c>
      <c r="D61" s="76" t="s">
        <v>0</v>
      </c>
      <c r="E61" s="77"/>
      <c r="F61" s="67">
        <f>COUNTIF(F7:J46,"はい")</f>
        <v>60</v>
      </c>
      <c r="G61" s="65"/>
      <c r="H61" s="65"/>
      <c r="I61" s="65"/>
      <c r="J61" s="65"/>
      <c r="K61" s="65">
        <f>COUNTIF(K7:Q46,"はい")</f>
        <v>76</v>
      </c>
      <c r="L61" s="65"/>
      <c r="M61" s="65"/>
      <c r="N61" s="65"/>
      <c r="O61" s="65"/>
      <c r="P61" s="65"/>
      <c r="Q61" s="65"/>
      <c r="R61" s="65">
        <f>COUNTIF(R7:AA46,"はい")</f>
        <v>116</v>
      </c>
      <c r="S61" s="65"/>
      <c r="T61" s="65"/>
      <c r="U61" s="65"/>
      <c r="V61" s="65"/>
      <c r="W61" s="65"/>
      <c r="X61" s="65"/>
      <c r="Y61" s="65"/>
      <c r="Z61" s="65"/>
      <c r="AA61" s="65"/>
      <c r="AB61" s="65">
        <f>COUNTIF(AB7:AC46,"はい")</f>
        <v>23</v>
      </c>
      <c r="AC61" s="65"/>
      <c r="AD61" s="65">
        <f>COUNTIF(AD7:AE46,"はい")</f>
        <v>24</v>
      </c>
      <c r="AE61" s="65"/>
    </row>
    <row r="62" spans="2:31" ht="18.95" customHeight="1" x14ac:dyDescent="0.7">
      <c r="B62" s="79"/>
      <c r="C62" s="74"/>
      <c r="D62" s="76" t="s">
        <v>137</v>
      </c>
      <c r="E62" s="77"/>
      <c r="F62" s="67">
        <f>COUNTIF(F7:J46,"どちらともいえない")</f>
        <v>0</v>
      </c>
      <c r="G62" s="65"/>
      <c r="H62" s="65"/>
      <c r="I62" s="65"/>
      <c r="J62" s="65"/>
      <c r="K62" s="65">
        <f>COUNTIF(K7:Q46,"どちらともいえない")</f>
        <v>1</v>
      </c>
      <c r="L62" s="65"/>
      <c r="M62" s="65"/>
      <c r="N62" s="65"/>
      <c r="O62" s="65"/>
      <c r="P62" s="65"/>
      <c r="Q62" s="65"/>
      <c r="R62" s="65">
        <f>COUNTIF(R7:AA46,"どちらともいえない")</f>
        <v>1</v>
      </c>
      <c r="S62" s="65"/>
      <c r="T62" s="65"/>
      <c r="U62" s="65"/>
      <c r="V62" s="65"/>
      <c r="W62" s="65"/>
      <c r="X62" s="65"/>
      <c r="Y62" s="65"/>
      <c r="Z62" s="65"/>
      <c r="AA62" s="65"/>
      <c r="AB62" s="65">
        <f>COUNTIF(AB7:AC46,"どちらともいえない")</f>
        <v>0</v>
      </c>
      <c r="AC62" s="65"/>
      <c r="AD62" s="65">
        <f>COUNTIF(AD7:AE46,"どちらともいえない")</f>
        <v>0</v>
      </c>
      <c r="AE62" s="65"/>
    </row>
    <row r="63" spans="2:31" ht="18.95" customHeight="1" x14ac:dyDescent="0.7">
      <c r="B63" s="79"/>
      <c r="C63" s="74"/>
      <c r="D63" s="76" t="s">
        <v>1</v>
      </c>
      <c r="E63" s="77"/>
      <c r="F63" s="67">
        <f>COUNTIF(F7:J46,"いいえ")</f>
        <v>0</v>
      </c>
      <c r="G63" s="65"/>
      <c r="H63" s="65"/>
      <c r="I63" s="65"/>
      <c r="J63" s="65"/>
      <c r="K63" s="65">
        <f>COUNTIF(K7:Q46,"いいえ")</f>
        <v>1</v>
      </c>
      <c r="L63" s="65"/>
      <c r="M63" s="65"/>
      <c r="N63" s="65"/>
      <c r="O63" s="65"/>
      <c r="P63" s="65"/>
      <c r="Q63" s="65"/>
      <c r="R63" s="65">
        <f>COUNTIF(R7:AA46,"いいえ")</f>
        <v>0</v>
      </c>
      <c r="S63" s="65"/>
      <c r="T63" s="65"/>
      <c r="U63" s="65"/>
      <c r="V63" s="65"/>
      <c r="W63" s="65"/>
      <c r="X63" s="65"/>
      <c r="Y63" s="65"/>
      <c r="Z63" s="65"/>
      <c r="AA63" s="65"/>
      <c r="AB63" s="65">
        <f>COUNTIF(AB7:AC46,"いいえ")</f>
        <v>0</v>
      </c>
      <c r="AC63" s="65"/>
      <c r="AD63" s="65">
        <f>COUNTIF(AD7:AE46,"いいえ")</f>
        <v>0</v>
      </c>
      <c r="AE63" s="65"/>
    </row>
    <row r="64" spans="2:31" ht="18.95" customHeight="1" x14ac:dyDescent="0.7">
      <c r="B64" s="79"/>
      <c r="C64" s="74"/>
      <c r="D64" s="76" t="s">
        <v>141</v>
      </c>
      <c r="E64" s="77"/>
      <c r="F64" s="67">
        <f>COUNTIF(F7:J46,"わからない")</f>
        <v>0</v>
      </c>
      <c r="G64" s="65"/>
      <c r="H64" s="65"/>
      <c r="I64" s="65"/>
      <c r="J64" s="65"/>
      <c r="K64" s="65">
        <f>COUNTIF(K7:Q46,"わからない")</f>
        <v>6</v>
      </c>
      <c r="L64" s="65"/>
      <c r="M64" s="65"/>
      <c r="N64" s="65"/>
      <c r="O64" s="65"/>
      <c r="P64" s="65"/>
      <c r="Q64" s="65"/>
      <c r="R64" s="65">
        <f>COUNTIF(R7:AA46,"わからない")</f>
        <v>3</v>
      </c>
      <c r="S64" s="65"/>
      <c r="T64" s="65"/>
      <c r="U64" s="65"/>
      <c r="V64" s="65"/>
      <c r="W64" s="65"/>
      <c r="X64" s="65"/>
      <c r="Y64" s="65"/>
      <c r="Z64" s="65"/>
      <c r="AA64" s="65"/>
      <c r="AB64" s="65">
        <f>COUNTIF(AB7:AC46,"わからない")</f>
        <v>1</v>
      </c>
      <c r="AC64" s="65"/>
      <c r="AD64" s="65">
        <f>COUNTIF(AD7:AE46,"わからない")</f>
        <v>0</v>
      </c>
      <c r="AE64" s="65"/>
    </row>
    <row r="65" spans="2:31" ht="18.95" customHeight="1" x14ac:dyDescent="0.7">
      <c r="B65" s="79"/>
      <c r="C65" s="75"/>
      <c r="D65" s="76" t="s">
        <v>48</v>
      </c>
      <c r="E65" s="77"/>
      <c r="F65" s="67">
        <f>SUM(F61:J64)</f>
        <v>60</v>
      </c>
      <c r="G65" s="65"/>
      <c r="H65" s="65"/>
      <c r="I65" s="65"/>
      <c r="J65" s="65"/>
      <c r="K65" s="65">
        <f>SUM(J61:K64)</f>
        <v>84</v>
      </c>
      <c r="L65" s="65"/>
      <c r="M65" s="65"/>
      <c r="N65" s="65"/>
      <c r="O65" s="65"/>
      <c r="P65" s="65"/>
      <c r="Q65" s="65"/>
      <c r="R65" s="65">
        <f>SUM(R61:AA64)</f>
        <v>120</v>
      </c>
      <c r="S65" s="65"/>
      <c r="T65" s="65"/>
      <c r="U65" s="65"/>
      <c r="V65" s="65"/>
      <c r="W65" s="65"/>
      <c r="X65" s="65"/>
      <c r="Y65" s="65"/>
      <c r="Z65" s="65"/>
      <c r="AA65" s="65"/>
      <c r="AB65" s="65">
        <f>SUM(AB61:AC64)</f>
        <v>24</v>
      </c>
      <c r="AC65" s="65"/>
      <c r="AD65" s="65">
        <f>SUM(AD61:AE64)</f>
        <v>24</v>
      </c>
      <c r="AE65" s="65"/>
    </row>
    <row r="66" spans="2:31" ht="18.95" customHeight="1" x14ac:dyDescent="0.7">
      <c r="B66" s="79"/>
      <c r="F66" s="67"/>
      <c r="G66" s="65"/>
      <c r="H66" s="65"/>
      <c r="I66" s="65"/>
      <c r="J66" s="65"/>
      <c r="K66" s="65"/>
      <c r="L66" s="65"/>
      <c r="M66" s="65"/>
      <c r="N66" s="65"/>
      <c r="O66" s="65"/>
      <c r="P66" s="65"/>
      <c r="Q66" s="65"/>
      <c r="R66" s="65"/>
      <c r="S66" s="65"/>
      <c r="T66" s="65"/>
      <c r="U66" s="65"/>
      <c r="V66" s="65"/>
      <c r="W66" s="65"/>
      <c r="X66" s="65"/>
      <c r="Y66" s="65"/>
      <c r="Z66" s="65"/>
      <c r="AA66" s="65"/>
    </row>
    <row r="67" spans="2:31" ht="18.95" customHeight="1" x14ac:dyDescent="0.7">
      <c r="B67" s="79"/>
      <c r="C67" s="73" t="s">
        <v>50</v>
      </c>
      <c r="D67" s="76" t="s">
        <v>0</v>
      </c>
      <c r="E67" s="77"/>
      <c r="F67" s="66">
        <f>F61/F$65</f>
        <v>1</v>
      </c>
      <c r="G67" s="62"/>
      <c r="H67" s="62"/>
      <c r="I67" s="62"/>
      <c r="J67" s="62"/>
      <c r="K67" s="62">
        <f>K61/K$65</f>
        <v>0.90476190476190477</v>
      </c>
      <c r="L67" s="62"/>
      <c r="M67" s="62"/>
      <c r="N67" s="62"/>
      <c r="O67" s="62"/>
      <c r="P67" s="62"/>
      <c r="Q67" s="62"/>
      <c r="R67" s="62">
        <f>R61/R$65</f>
        <v>0.96666666666666667</v>
      </c>
      <c r="S67" s="62"/>
      <c r="T67" s="62"/>
      <c r="U67" s="62"/>
      <c r="V67" s="62"/>
      <c r="W67" s="62"/>
      <c r="X67" s="62"/>
      <c r="Y67" s="62"/>
      <c r="Z67" s="62"/>
      <c r="AA67" s="62"/>
      <c r="AB67" s="63">
        <f>AB61/AB$65</f>
        <v>0.95833333333333337</v>
      </c>
      <c r="AC67" s="64"/>
      <c r="AD67" s="63">
        <f>AD61/AD$65</f>
        <v>1</v>
      </c>
      <c r="AE67" s="64"/>
    </row>
    <row r="68" spans="2:31" ht="18.95" customHeight="1" x14ac:dyDescent="0.7">
      <c r="B68" s="79"/>
      <c r="C68" s="74"/>
      <c r="D68" s="76" t="s">
        <v>137</v>
      </c>
      <c r="E68" s="77"/>
      <c r="F68" s="66">
        <f t="shared" ref="F68:F70" si="33">F62/F$65</f>
        <v>0</v>
      </c>
      <c r="G68" s="62"/>
      <c r="H68" s="62"/>
      <c r="I68" s="62"/>
      <c r="J68" s="62"/>
      <c r="K68" s="62">
        <f>K62/F$65</f>
        <v>1.6666666666666666E-2</v>
      </c>
      <c r="L68" s="62"/>
      <c r="M68" s="62"/>
      <c r="N68" s="62"/>
      <c r="O68" s="62"/>
      <c r="P68" s="62"/>
      <c r="Q68" s="62"/>
      <c r="R68" s="62">
        <f>R62/R$65</f>
        <v>8.3333333333333332E-3</v>
      </c>
      <c r="S68" s="62"/>
      <c r="T68" s="62"/>
      <c r="U68" s="62"/>
      <c r="V68" s="62"/>
      <c r="W68" s="62"/>
      <c r="X68" s="62"/>
      <c r="Y68" s="62"/>
      <c r="Z68" s="62"/>
      <c r="AA68" s="62"/>
      <c r="AB68" s="63">
        <f t="shared" ref="AB68:AD71" si="34">AB62/AB$65</f>
        <v>0</v>
      </c>
      <c r="AC68" s="64"/>
      <c r="AD68" s="63">
        <f t="shared" si="34"/>
        <v>0</v>
      </c>
      <c r="AE68" s="64"/>
    </row>
    <row r="69" spans="2:31" ht="18.95" customHeight="1" x14ac:dyDescent="0.7">
      <c r="B69" s="79"/>
      <c r="C69" s="74"/>
      <c r="D69" s="76" t="s">
        <v>1</v>
      </c>
      <c r="E69" s="77"/>
      <c r="F69" s="66">
        <f t="shared" si="33"/>
        <v>0</v>
      </c>
      <c r="G69" s="62"/>
      <c r="H69" s="62"/>
      <c r="I69" s="62"/>
      <c r="J69" s="62"/>
      <c r="K69" s="62">
        <f>K63/K$65</f>
        <v>1.1904761904761904E-2</v>
      </c>
      <c r="L69" s="62"/>
      <c r="M69" s="62"/>
      <c r="N69" s="62"/>
      <c r="O69" s="62"/>
      <c r="P69" s="62"/>
      <c r="Q69" s="62"/>
      <c r="R69" s="62">
        <f>R63/R$65</f>
        <v>0</v>
      </c>
      <c r="S69" s="62"/>
      <c r="T69" s="62"/>
      <c r="U69" s="62"/>
      <c r="V69" s="62"/>
      <c r="W69" s="62"/>
      <c r="X69" s="62"/>
      <c r="Y69" s="62"/>
      <c r="Z69" s="62"/>
      <c r="AA69" s="62"/>
      <c r="AB69" s="63">
        <f t="shared" si="34"/>
        <v>0</v>
      </c>
      <c r="AC69" s="64"/>
      <c r="AD69" s="63">
        <f t="shared" si="34"/>
        <v>0</v>
      </c>
      <c r="AE69" s="64"/>
    </row>
    <row r="70" spans="2:31" ht="18.95" customHeight="1" x14ac:dyDescent="0.7">
      <c r="B70" s="79"/>
      <c r="C70" s="74"/>
      <c r="D70" s="76" t="s">
        <v>141</v>
      </c>
      <c r="E70" s="77"/>
      <c r="F70" s="66">
        <f t="shared" si="33"/>
        <v>0</v>
      </c>
      <c r="G70" s="62"/>
      <c r="H70" s="62"/>
      <c r="I70" s="62"/>
      <c r="J70" s="62"/>
      <c r="K70" s="62">
        <f>K64/K$65</f>
        <v>7.1428571428571425E-2</v>
      </c>
      <c r="L70" s="62"/>
      <c r="M70" s="62"/>
      <c r="N70" s="62"/>
      <c r="O70" s="62"/>
      <c r="P70" s="62"/>
      <c r="Q70" s="62"/>
      <c r="R70" s="62">
        <f>R64/R$65</f>
        <v>2.5000000000000001E-2</v>
      </c>
      <c r="S70" s="62"/>
      <c r="T70" s="62"/>
      <c r="U70" s="62"/>
      <c r="V70" s="62"/>
      <c r="W70" s="62"/>
      <c r="X70" s="62"/>
      <c r="Y70" s="62"/>
      <c r="Z70" s="62"/>
      <c r="AA70" s="62"/>
      <c r="AB70" s="63">
        <f t="shared" si="34"/>
        <v>4.1666666666666664E-2</v>
      </c>
      <c r="AC70" s="64"/>
      <c r="AD70" s="63">
        <f t="shared" si="34"/>
        <v>0</v>
      </c>
      <c r="AE70" s="64"/>
    </row>
    <row r="71" spans="2:31" ht="18.95" customHeight="1" x14ac:dyDescent="0.7">
      <c r="B71" s="79"/>
      <c r="C71" s="75"/>
      <c r="D71" s="76" t="s">
        <v>48</v>
      </c>
      <c r="E71" s="77"/>
      <c r="F71" s="66">
        <f>F65/F$65</f>
        <v>1</v>
      </c>
      <c r="G71" s="62"/>
      <c r="H71" s="62"/>
      <c r="I71" s="62"/>
      <c r="J71" s="62"/>
      <c r="K71" s="62">
        <f>K65/K$65</f>
        <v>1</v>
      </c>
      <c r="L71" s="62"/>
      <c r="M71" s="62"/>
      <c r="N71" s="62"/>
      <c r="O71" s="62"/>
      <c r="P71" s="62"/>
      <c r="Q71" s="62"/>
      <c r="R71" s="62">
        <f>R65/R$65</f>
        <v>1</v>
      </c>
      <c r="S71" s="62"/>
      <c r="T71" s="62"/>
      <c r="U71" s="62"/>
      <c r="V71" s="62"/>
      <c r="W71" s="62"/>
      <c r="X71" s="62"/>
      <c r="Y71" s="62"/>
      <c r="Z71" s="62"/>
      <c r="AA71" s="62"/>
      <c r="AB71" s="63">
        <f t="shared" si="34"/>
        <v>1</v>
      </c>
      <c r="AC71" s="64"/>
      <c r="AD71" s="63">
        <f t="shared" si="34"/>
        <v>1</v>
      </c>
      <c r="AE71" s="64"/>
    </row>
  </sheetData>
  <mergeCells count="87">
    <mergeCell ref="AD71:AE71"/>
    <mergeCell ref="AB62:AC62"/>
    <mergeCell ref="AB63:AC63"/>
    <mergeCell ref="AB64:AC64"/>
    <mergeCell ref="AB65:AC65"/>
    <mergeCell ref="AB67:AC67"/>
    <mergeCell ref="AB68:AC68"/>
    <mergeCell ref="AB69:AC69"/>
    <mergeCell ref="AD65:AE65"/>
    <mergeCell ref="AD67:AE67"/>
    <mergeCell ref="AD68:AE68"/>
    <mergeCell ref="AD69:AE69"/>
    <mergeCell ref="AD70:AE70"/>
    <mergeCell ref="AB71:AC71"/>
    <mergeCell ref="AD60:AE60"/>
    <mergeCell ref="AD61:AE61"/>
    <mergeCell ref="AD62:AE62"/>
    <mergeCell ref="AD63:AE63"/>
    <mergeCell ref="AD64:AE64"/>
    <mergeCell ref="R70:AA70"/>
    <mergeCell ref="R71:AA71"/>
    <mergeCell ref="AB60:AC60"/>
    <mergeCell ref="AB61:AC61"/>
    <mergeCell ref="R67:AA67"/>
    <mergeCell ref="R68:AA68"/>
    <mergeCell ref="AB70:AC70"/>
    <mergeCell ref="R62:AA62"/>
    <mergeCell ref="F63:J63"/>
    <mergeCell ref="F64:J64"/>
    <mergeCell ref="F65:J65"/>
    <mergeCell ref="F66:J66"/>
    <mergeCell ref="R69:AA69"/>
    <mergeCell ref="R63:AA63"/>
    <mergeCell ref="R64:AA64"/>
    <mergeCell ref="R65:AA65"/>
    <mergeCell ref="R66:AA66"/>
    <mergeCell ref="K71:Q71"/>
    <mergeCell ref="F71:J71"/>
    <mergeCell ref="K62:Q62"/>
    <mergeCell ref="K63:Q63"/>
    <mergeCell ref="K64:Q64"/>
    <mergeCell ref="K65:Q65"/>
    <mergeCell ref="K66:Q66"/>
    <mergeCell ref="K67:Q67"/>
    <mergeCell ref="K68:Q68"/>
    <mergeCell ref="F67:J67"/>
    <mergeCell ref="F68:J68"/>
    <mergeCell ref="F69:J69"/>
    <mergeCell ref="F70:J70"/>
    <mergeCell ref="K69:Q69"/>
    <mergeCell ref="K70:Q70"/>
    <mergeCell ref="F62:J62"/>
    <mergeCell ref="B61:B71"/>
    <mergeCell ref="C61:C65"/>
    <mergeCell ref="D61:E61"/>
    <mergeCell ref="D65:E65"/>
    <mergeCell ref="D71:E71"/>
    <mergeCell ref="C67:C71"/>
    <mergeCell ref="D67:E67"/>
    <mergeCell ref="D69:E69"/>
    <mergeCell ref="D68:E68"/>
    <mergeCell ref="D70:E70"/>
    <mergeCell ref="D62:E62"/>
    <mergeCell ref="D64:E64"/>
    <mergeCell ref="D63:E63"/>
    <mergeCell ref="F60:J60"/>
    <mergeCell ref="K60:Q60"/>
    <mergeCell ref="R60:AA60"/>
    <mergeCell ref="F61:J61"/>
    <mergeCell ref="K61:Q61"/>
    <mergeCell ref="R61:AA61"/>
    <mergeCell ref="B48:B58"/>
    <mergeCell ref="C48:C52"/>
    <mergeCell ref="D48:E48"/>
    <mergeCell ref="D50:E50"/>
    <mergeCell ref="D52:E52"/>
    <mergeCell ref="C54:C58"/>
    <mergeCell ref="D54:E54"/>
    <mergeCell ref="D56:E56"/>
    <mergeCell ref="D58:E58"/>
    <mergeCell ref="D55:E55"/>
    <mergeCell ref="D57:E57"/>
    <mergeCell ref="D2:E2"/>
    <mergeCell ref="D3:E3"/>
    <mergeCell ref="D4:E4"/>
    <mergeCell ref="D49:E49"/>
    <mergeCell ref="D51:E51"/>
  </mergeCells>
  <phoneticPr fontId="2"/>
  <pageMargins left="0.7" right="0.7" top="0.75" bottom="0.75" header="0.3" footer="0.3"/>
  <pageSetup paperSize="9" scale="1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選択リスト!$B$3:$B$6</xm:f>
          </x14:formula1>
          <xm:sqref>F7:AE46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M38"/>
  <sheetViews>
    <sheetView topLeftCell="B38" zoomScale="110" zoomScaleNormal="110" workbookViewId="0">
      <selection activeCell="E15" sqref="E15"/>
    </sheetView>
  </sheetViews>
  <sheetFormatPr defaultColWidth="8.625" defaultRowHeight="18.95" customHeight="1" outlineLevelCol="1" x14ac:dyDescent="0.7"/>
  <cols>
    <col min="1" max="1" width="8.625" style="1"/>
    <col min="2" max="2" width="7.75" style="1" customWidth="1"/>
    <col min="3" max="3" width="8.625" style="4" customWidth="1" outlineLevel="1"/>
    <col min="4" max="4" width="40.125" style="21" customWidth="1"/>
    <col min="5" max="8" width="10.5" style="1" customWidth="1"/>
    <col min="9" max="9" width="6.75" style="1" customWidth="1"/>
    <col min="10" max="13" width="10.5" style="1" customWidth="1"/>
    <col min="14" max="16384" width="8.625" style="1"/>
  </cols>
  <sheetData>
    <row r="2" spans="2:13" ht="18.95" customHeight="1" x14ac:dyDescent="0.7">
      <c r="B2" s="88" t="s">
        <v>72</v>
      </c>
      <c r="C2" s="90" t="s">
        <v>70</v>
      </c>
      <c r="D2" s="90"/>
      <c r="E2" s="76" t="s">
        <v>79</v>
      </c>
      <c r="F2" s="86"/>
      <c r="G2" s="86"/>
      <c r="H2" s="86"/>
      <c r="I2" s="77"/>
      <c r="J2" s="87" t="s">
        <v>80</v>
      </c>
      <c r="K2" s="87"/>
      <c r="L2" s="87"/>
      <c r="M2" s="87"/>
    </row>
    <row r="3" spans="2:13" ht="32.1" customHeight="1" x14ac:dyDescent="0.7">
      <c r="B3" s="89"/>
      <c r="C3" s="91"/>
      <c r="D3" s="91"/>
      <c r="E3" s="26" t="s">
        <v>77</v>
      </c>
      <c r="F3" s="44" t="s">
        <v>139</v>
      </c>
      <c r="G3" s="27" t="s">
        <v>78</v>
      </c>
      <c r="H3" s="29" t="s">
        <v>140</v>
      </c>
      <c r="I3" s="28" t="s">
        <v>48</v>
      </c>
      <c r="J3" s="26" t="s">
        <v>77</v>
      </c>
      <c r="K3" s="48" t="s">
        <v>139</v>
      </c>
      <c r="L3" s="47" t="s">
        <v>78</v>
      </c>
      <c r="M3" s="28" t="s">
        <v>140</v>
      </c>
    </row>
    <row r="4" spans="2:13" ht="36" customHeight="1" x14ac:dyDescent="0.7">
      <c r="B4" s="92" t="s">
        <v>74</v>
      </c>
      <c r="C4" s="40" t="s">
        <v>52</v>
      </c>
      <c r="D4" s="30" t="str">
        <f>'アンケート チェック項目'!D3</f>
        <v>子どもの活動等のスペースが十分に確保されているか</v>
      </c>
      <c r="E4" s="31">
        <f>【ここね篠崎】集計シート!F$48</f>
        <v>12</v>
      </c>
      <c r="F4" s="45">
        <f>【ここね篠崎】集計シート!F$49</f>
        <v>0</v>
      </c>
      <c r="G4" s="32">
        <f>【ここね篠崎】集計シート!F$50</f>
        <v>0</v>
      </c>
      <c r="H4" s="33">
        <f>【ここね篠崎】集計シート!F$51</f>
        <v>0</v>
      </c>
      <c r="I4" s="52">
        <f>【ここね篠崎】集計シート!F$52</f>
        <v>12</v>
      </c>
      <c r="J4" s="34">
        <f>【ここね篠崎】集計シート!F$54</f>
        <v>1</v>
      </c>
      <c r="K4" s="50">
        <f>【ここね篠崎】集計シート!F$55</f>
        <v>0</v>
      </c>
      <c r="L4" s="42">
        <f>【ここね篠崎】集計シート!F$56</f>
        <v>0</v>
      </c>
      <c r="M4" s="35">
        <f>【ここね篠崎】集計シート!F$57</f>
        <v>0</v>
      </c>
    </row>
    <row r="5" spans="2:13" ht="36" customHeight="1" x14ac:dyDescent="0.7">
      <c r="B5" s="93"/>
      <c r="C5" s="40" t="s">
        <v>53</v>
      </c>
      <c r="D5" s="30" t="str">
        <f>'アンケート チェック項目'!D4</f>
        <v>職員の配置数や専門性は適切であるか</v>
      </c>
      <c r="E5" s="31">
        <f>【ここね篠崎】集計シート!G$48</f>
        <v>12</v>
      </c>
      <c r="F5" s="45">
        <f>【ここね篠崎】集計シート!G$49</f>
        <v>0</v>
      </c>
      <c r="G5" s="32">
        <f>【ここね篠崎】集計シート!G$50</f>
        <v>0</v>
      </c>
      <c r="H5" s="33">
        <f>【ここね篠崎】集計シート!G$51</f>
        <v>0</v>
      </c>
      <c r="I5" s="52">
        <f>【ここね篠崎】集計シート!G$52</f>
        <v>12</v>
      </c>
      <c r="J5" s="34">
        <f>【ここね篠崎】集計シート!G$54</f>
        <v>1</v>
      </c>
      <c r="K5" s="50">
        <f>【ここね篠崎】集計シート!G$55</f>
        <v>0</v>
      </c>
      <c r="L5" s="42">
        <f>【ここね篠崎】集計シート!G$56</f>
        <v>0</v>
      </c>
      <c r="M5" s="35">
        <f>【ここね篠崎】集計シート!G$57</f>
        <v>0</v>
      </c>
    </row>
    <row r="6" spans="2:13" ht="59.25" customHeight="1" x14ac:dyDescent="0.7">
      <c r="B6" s="93"/>
      <c r="C6" s="40" t="s">
        <v>54</v>
      </c>
      <c r="D6" s="30" t="str">
        <f>'アンケート チェック項目'!D5</f>
        <v>生活空間は、本人にわかりやすい構造化された環境になっているか。また、障害の特性に応じ、事業所の設備等は、バリアフリー化や情報伝達等への配慮が適切になされているか</v>
      </c>
      <c r="E6" s="31">
        <f>【ここね篠崎】集計シート!H$48</f>
        <v>12</v>
      </c>
      <c r="F6" s="45">
        <f>【ここね篠崎】集計シート!H$49</f>
        <v>0</v>
      </c>
      <c r="G6" s="32">
        <f>【ここね篠崎】集計シート!H$50</f>
        <v>0</v>
      </c>
      <c r="H6" s="33">
        <f>【ここね篠崎】集計シート!H$51</f>
        <v>0</v>
      </c>
      <c r="I6" s="52">
        <f>【ここね篠崎】集計シート!H$52</f>
        <v>12</v>
      </c>
      <c r="J6" s="34">
        <f>【ここね篠崎】集計シート!H$54</f>
        <v>1</v>
      </c>
      <c r="K6" s="50">
        <f>【ここね篠崎】集計シート!H$55</f>
        <v>0</v>
      </c>
      <c r="L6" s="42">
        <f>【ここね篠崎】集計シート!H$56</f>
        <v>0</v>
      </c>
      <c r="M6" s="35">
        <f>【ここね篠崎】集計シート!H$57</f>
        <v>0</v>
      </c>
    </row>
    <row r="7" spans="2:13" ht="45.95" customHeight="1" x14ac:dyDescent="0.7">
      <c r="B7" s="93"/>
      <c r="C7" s="40" t="s">
        <v>55</v>
      </c>
      <c r="D7" s="30" t="str">
        <f>'アンケート チェック項目'!D6</f>
        <v>生活空間は、清潔で、心地よく過ごせる環境になっているか。また、子ども達の活動に合わせた空間となっているか</v>
      </c>
      <c r="E7" s="31">
        <f>【ここね篠崎】集計シート!I$48</f>
        <v>12</v>
      </c>
      <c r="F7" s="45">
        <f>【ここね篠崎】集計シート!I$49</f>
        <v>0</v>
      </c>
      <c r="G7" s="32">
        <f>【ここね篠崎】集計シート!I$50</f>
        <v>0</v>
      </c>
      <c r="H7" s="33">
        <f>【ここね篠崎】集計シート!I$51</f>
        <v>0</v>
      </c>
      <c r="I7" s="52">
        <f>【ここね篠崎】集計シート!I$52</f>
        <v>12</v>
      </c>
      <c r="J7" s="34">
        <f>【ここね篠崎】集計シート!I$54</f>
        <v>1</v>
      </c>
      <c r="K7" s="50">
        <f>【ここね篠崎】集計シート!I$55</f>
        <v>0</v>
      </c>
      <c r="L7" s="42">
        <f>【ここね篠崎】集計シート!I$56</f>
        <v>0</v>
      </c>
      <c r="M7" s="35">
        <f>【ここね篠崎】集計シート!I$57</f>
        <v>0</v>
      </c>
    </row>
    <row r="8" spans="2:13" ht="45.95" customHeight="1" x14ac:dyDescent="0.7">
      <c r="B8" s="93"/>
      <c r="C8" s="40" t="s">
        <v>56</v>
      </c>
      <c r="D8" s="30" t="str">
        <f>'アンケート チェック項目'!D7</f>
        <v>事業所の支援の質は適正であるか</v>
      </c>
      <c r="E8" s="31">
        <f>【ここね篠崎】集計シート!J$48</f>
        <v>12</v>
      </c>
      <c r="F8" s="45">
        <f>【ここね篠崎】集計シート!J$49</f>
        <v>0</v>
      </c>
      <c r="G8" s="32">
        <f>【ここね篠崎】集計シート!J$50</f>
        <v>0</v>
      </c>
      <c r="H8" s="33">
        <f>【ここね篠崎】集計シート!J$51</f>
        <v>0</v>
      </c>
      <c r="I8" s="52">
        <f>【ここね篠崎】集計シート!J$52</f>
        <v>12</v>
      </c>
      <c r="J8" s="34">
        <f>【ここね篠崎】集計シート!J$54</f>
        <v>1</v>
      </c>
      <c r="K8" s="50">
        <f>【ここね篠崎】集計シート!J$55</f>
        <v>0</v>
      </c>
      <c r="L8" s="42">
        <f>【ここね篠崎】集計シート!J$56</f>
        <v>0</v>
      </c>
      <c r="M8" s="35">
        <f>【ここね篠崎】集計シート!J$57</f>
        <v>0</v>
      </c>
    </row>
    <row r="9" spans="2:13" ht="45.95" customHeight="1" x14ac:dyDescent="0.7">
      <c r="B9" s="94" t="s">
        <v>113</v>
      </c>
      <c r="C9" s="40" t="s">
        <v>57</v>
      </c>
      <c r="D9" s="30" t="str">
        <f>'アンケート チェック項目'!D8</f>
        <v>子どもと保護者のニーズや課題が客観的に分析された上で、児童発達支援計画が作成されているか</v>
      </c>
      <c r="E9" s="31">
        <f>【ここね篠崎】集計シート!K$48</f>
        <v>12</v>
      </c>
      <c r="F9" s="45">
        <f>【ここね篠崎】集計シート!K$49</f>
        <v>0</v>
      </c>
      <c r="G9" s="32">
        <f>【ここね篠崎】集計シート!K$50</f>
        <v>0</v>
      </c>
      <c r="H9" s="33">
        <f>【ここね篠崎】集計シート!K$51</f>
        <v>0</v>
      </c>
      <c r="I9" s="52">
        <f>【ここね篠崎】集計シート!K$52</f>
        <v>12</v>
      </c>
      <c r="J9" s="34">
        <f>【ここね篠崎】集計シート!K$54</f>
        <v>1</v>
      </c>
      <c r="K9" s="50">
        <f>【ここね篠崎】集計シート!K$55</f>
        <v>0</v>
      </c>
      <c r="L9" s="42">
        <f>【ここね篠崎】集計シート!K$56</f>
        <v>0</v>
      </c>
      <c r="M9" s="35">
        <f>【ここね篠崎】集計シート!K$57</f>
        <v>0</v>
      </c>
    </row>
    <row r="10" spans="2:13" ht="95.25" customHeight="1" x14ac:dyDescent="0.7">
      <c r="B10" s="82"/>
      <c r="C10" s="40" t="s">
        <v>58</v>
      </c>
      <c r="D10" s="30" t="str">
        <f>'アンケート チェック項目'!D9</f>
        <v>児童発達支援計画に基づき、支援が実施されているか</v>
      </c>
      <c r="E10" s="31">
        <f>【ここね篠崎】集計シート!L$48</f>
        <v>12</v>
      </c>
      <c r="F10" s="45">
        <f>【ここね篠崎】集計シート!L$49</f>
        <v>0</v>
      </c>
      <c r="G10" s="32">
        <f>【ここね篠崎】集計シート!L$50</f>
        <v>0</v>
      </c>
      <c r="H10" s="33">
        <f>【ここね篠崎】集計シート!L$51</f>
        <v>0</v>
      </c>
      <c r="I10" s="52">
        <f>【ここね篠崎】集計シート!L$52</f>
        <v>12</v>
      </c>
      <c r="J10" s="34">
        <f>【ここね篠崎】集計シート!L$54</f>
        <v>1</v>
      </c>
      <c r="K10" s="50">
        <f>【ここね篠崎】集計シート!L$55</f>
        <v>0</v>
      </c>
      <c r="L10" s="42">
        <f>【ここね篠崎】集計シート!L$56</f>
        <v>0</v>
      </c>
      <c r="M10" s="35">
        <f>【ここね篠崎】集計シート!L$57</f>
        <v>0</v>
      </c>
    </row>
    <row r="11" spans="2:13" ht="39.75" customHeight="1" x14ac:dyDescent="0.7">
      <c r="B11" s="82"/>
      <c r="C11" s="40" t="s">
        <v>59</v>
      </c>
      <c r="D11" s="30" t="str">
        <f>'アンケート チェック項目'!D10</f>
        <v>児童発達支援計画に記載された目標が達成されているか</v>
      </c>
      <c r="E11" s="31">
        <f>【ここね篠崎】集計シート!M$48</f>
        <v>12</v>
      </c>
      <c r="F11" s="45">
        <f>【ここね篠崎】集計シート!M$49</f>
        <v>0</v>
      </c>
      <c r="G11" s="32">
        <f>【ここね篠崎】集計シート!M$50</f>
        <v>0</v>
      </c>
      <c r="H11" s="33">
        <f>【ここね篠崎】集計シート!M$51</f>
        <v>0</v>
      </c>
      <c r="I11" s="52">
        <f>【ここね篠崎】集計シート!M$52</f>
        <v>12</v>
      </c>
      <c r="J11" s="34">
        <f>【ここね篠崎】集計シート!M$54</f>
        <v>1</v>
      </c>
      <c r="K11" s="50">
        <f>【ここね篠崎】集計シート!M$55</f>
        <v>0</v>
      </c>
      <c r="L11" s="42">
        <f>【ここね篠崎】集計シート!M$56</f>
        <v>0</v>
      </c>
      <c r="M11" s="35">
        <f>【ここね篠崎】集計シート!M$57</f>
        <v>0</v>
      </c>
    </row>
    <row r="12" spans="2:13" ht="89.25" customHeight="1" x14ac:dyDescent="0.7">
      <c r="B12" s="82"/>
      <c r="C12" s="40" t="s">
        <v>60</v>
      </c>
      <c r="D12" s="30" t="str">
        <f>'アンケート チェック項目'!D11</f>
        <v>児童発達支援計画には、児童発達支援ガイドラインの「児童発達支援の提供すべき支援」の「発達支援（本人支援及び移行支援）」、「家族支援」、「地域支援」で示す支援内容から子どもの支援に必要な項目が適切に選択され、その上で、具体的な支援内容が設定されているか</v>
      </c>
      <c r="E12" s="31">
        <f>【ここね篠崎】集計シート!N$48</f>
        <v>12</v>
      </c>
      <c r="F12" s="45">
        <f>【ここね篠崎】集計シート!N$49</f>
        <v>0</v>
      </c>
      <c r="G12" s="32">
        <f>【ここね篠崎】集計シート!N$50</f>
        <v>0</v>
      </c>
      <c r="H12" s="33">
        <f>【ここね篠崎】集計シート!N$51</f>
        <v>0</v>
      </c>
      <c r="I12" s="52">
        <f>【ここね篠崎】集計シート!N$52</f>
        <v>12</v>
      </c>
      <c r="J12" s="34">
        <f>【ここね篠崎】集計シート!N$54</f>
        <v>1</v>
      </c>
      <c r="K12" s="50">
        <f>【ここね篠崎】集計シート!N$55</f>
        <v>0</v>
      </c>
      <c r="L12" s="42">
        <f>【ここね篠崎】集計シート!N$56</f>
        <v>0</v>
      </c>
      <c r="M12" s="35">
        <f>【ここね篠崎】集計シート!N$57</f>
        <v>0</v>
      </c>
    </row>
    <row r="13" spans="2:13" ht="36" customHeight="1" x14ac:dyDescent="0.7">
      <c r="B13" s="82"/>
      <c r="C13" s="40" t="s">
        <v>61</v>
      </c>
      <c r="D13" s="30" t="str">
        <f>'アンケート チェック項目'!D12</f>
        <v>児童発達支援計画に沿った支援が行われているか</v>
      </c>
      <c r="E13" s="31">
        <f>【ここね篠崎】集計シート!O$48</f>
        <v>12</v>
      </c>
      <c r="F13" s="45">
        <f>【ここね篠崎】集計シート!O$49</f>
        <v>0</v>
      </c>
      <c r="G13" s="32">
        <f>【ここね篠崎】集計シート!O$50</f>
        <v>0</v>
      </c>
      <c r="H13" s="33">
        <f>【ここね篠崎】集計シート!O$51</f>
        <v>0</v>
      </c>
      <c r="I13" s="52">
        <f>【ここね篠崎】集計シート!O$52</f>
        <v>12</v>
      </c>
      <c r="J13" s="34">
        <f>【ここね篠崎】集計シート!O$54</f>
        <v>1</v>
      </c>
      <c r="K13" s="50">
        <f>【ここね篠崎】集計シート!O$55</f>
        <v>0</v>
      </c>
      <c r="L13" s="42">
        <f>【ここね篠崎】集計シート!O$56</f>
        <v>0</v>
      </c>
      <c r="M13" s="35">
        <f>【ここね篠崎】集計シート!O$57</f>
        <v>0</v>
      </c>
    </row>
    <row r="14" spans="2:13" ht="36" customHeight="1" x14ac:dyDescent="0.7">
      <c r="B14" s="82"/>
      <c r="C14" s="40" t="s">
        <v>62</v>
      </c>
      <c r="D14" s="30" t="str">
        <f>'アンケート チェック項目'!D13</f>
        <v>活動プログラムが固定化しないよう工夫されているか</v>
      </c>
      <c r="E14" s="31">
        <f>【ここね篠崎】集計シート!P$48</f>
        <v>12</v>
      </c>
      <c r="F14" s="45">
        <f>【ここね篠崎】集計シート!P$49</f>
        <v>0</v>
      </c>
      <c r="G14" s="32">
        <f>【ここね篠崎】集計シート!P$50</f>
        <v>0</v>
      </c>
      <c r="H14" s="33">
        <f>【ここね篠崎】集計シート!P$51</f>
        <v>0</v>
      </c>
      <c r="I14" s="52">
        <f>【ここね篠崎】集計シート!P$52</f>
        <v>12</v>
      </c>
      <c r="J14" s="34">
        <f>【ここね篠崎】集計シート!P$54</f>
        <v>1</v>
      </c>
      <c r="K14" s="50">
        <f>【ここね篠崎】集計シート!P$55</f>
        <v>0</v>
      </c>
      <c r="L14" s="42">
        <f>【ここね篠崎】集計シート!P$56</f>
        <v>0</v>
      </c>
      <c r="M14" s="35">
        <f>【ここね篠崎】集計シート!P$57</f>
        <v>0</v>
      </c>
    </row>
    <row r="15" spans="2:13" ht="39" customHeight="1" x14ac:dyDescent="0.7">
      <c r="B15" s="83"/>
      <c r="C15" s="40" t="s">
        <v>63</v>
      </c>
      <c r="D15" s="30" t="str">
        <f>'アンケート チェック項目'!D14</f>
        <v>保育所や認定こども園、幼稚園等との交流や、障害のない子どもと活動する機会があるか</v>
      </c>
      <c r="E15" s="31">
        <f>【ここね篠崎】集計シート!Q$48</f>
        <v>4</v>
      </c>
      <c r="F15" s="45">
        <f>【ここね篠崎】集計シート!Q$49</f>
        <v>1</v>
      </c>
      <c r="G15" s="32">
        <f>【ここね篠崎】集計シート!Q$50</f>
        <v>1</v>
      </c>
      <c r="H15" s="33">
        <f>【ここね篠崎】集計シート!Q$51</f>
        <v>6</v>
      </c>
      <c r="I15" s="52">
        <f>【ここね篠崎】集計シート!Q$52</f>
        <v>12</v>
      </c>
      <c r="J15" s="34">
        <f>【ここね篠崎】集計シート!Q$54</f>
        <v>0.33333333333333331</v>
      </c>
      <c r="K15" s="50">
        <f>【ここね篠崎】集計シート!Q$55</f>
        <v>8.3333333333333329E-2</v>
      </c>
      <c r="L15" s="42">
        <f>【ここね篠崎】集計シート!Q$56</f>
        <v>8.3333333333333329E-2</v>
      </c>
      <c r="M15" s="35">
        <f>【ここね篠崎】集計シート!Q$57</f>
        <v>0.5</v>
      </c>
    </row>
    <row r="16" spans="2:13" ht="45.95" customHeight="1" x14ac:dyDescent="0.7">
      <c r="B16" s="94" t="s">
        <v>114</v>
      </c>
      <c r="C16" s="40" t="s">
        <v>64</v>
      </c>
      <c r="D16" s="30" t="str">
        <f>'アンケート チェック項目'!D15</f>
        <v>運営規定、利用者負担等について丁寧な説明がなされたか</v>
      </c>
      <c r="E16" s="31">
        <f>【ここね篠崎】集計シート!R$48</f>
        <v>12</v>
      </c>
      <c r="F16" s="45">
        <f>【ここね篠崎】集計シート!R$49</f>
        <v>0</v>
      </c>
      <c r="G16" s="32">
        <f>【ここね篠崎】集計シート!R$50</f>
        <v>0</v>
      </c>
      <c r="H16" s="33">
        <f>【ここね篠崎】集計シート!R$51</f>
        <v>0</v>
      </c>
      <c r="I16" s="52">
        <f>【ここね篠崎】集計シート!R$52</f>
        <v>12</v>
      </c>
      <c r="J16" s="34">
        <f>【ここね篠崎】集計シート!R$54</f>
        <v>1</v>
      </c>
      <c r="K16" s="50">
        <f>【ここね篠崎】集計シート!R$55</f>
        <v>0</v>
      </c>
      <c r="L16" s="42">
        <f>【ここね篠崎】集計シート!R$56</f>
        <v>0</v>
      </c>
      <c r="M16" s="35">
        <f>【ここね篠崎】集計シート!R$57</f>
        <v>0</v>
      </c>
    </row>
    <row r="17" spans="2:13" ht="69" customHeight="1" x14ac:dyDescent="0.7">
      <c r="B17" s="82"/>
      <c r="C17" s="40" t="s">
        <v>65</v>
      </c>
      <c r="D17" s="30" t="str">
        <f>'アンケート チェック項目'!D16</f>
        <v>児童発達支援ガイドラインの「児童発達支援の提供すべき支援」のねらい及び支援内容と、これに基づき作成された「児童発達支援計画」を示しながら、支援内容の説明がなされたか</v>
      </c>
      <c r="E17" s="31">
        <f>【ここね篠崎】集計シート!S$48</f>
        <v>12</v>
      </c>
      <c r="F17" s="45">
        <f>【ここね篠崎】集計シート!S$49</f>
        <v>0</v>
      </c>
      <c r="G17" s="32">
        <f>【ここね篠崎】集計シート!S$50</f>
        <v>0</v>
      </c>
      <c r="H17" s="33">
        <f>【ここね篠崎】集計シート!S$51</f>
        <v>0</v>
      </c>
      <c r="I17" s="52">
        <f>【ここね篠崎】集計シート!S$52</f>
        <v>12</v>
      </c>
      <c r="J17" s="34">
        <f>【ここね篠崎】集計シート!S$54</f>
        <v>1</v>
      </c>
      <c r="K17" s="50">
        <f>【ここね篠崎】集計シート!S$55</f>
        <v>0</v>
      </c>
      <c r="L17" s="42">
        <f>【ここね篠崎】集計シート!S$56</f>
        <v>0</v>
      </c>
      <c r="M17" s="35">
        <f>【ここね篠崎】集計シート!S$57</f>
        <v>0</v>
      </c>
    </row>
    <row r="18" spans="2:13" ht="37.5" customHeight="1" x14ac:dyDescent="0.7">
      <c r="B18" s="82"/>
      <c r="C18" s="40" t="s">
        <v>66</v>
      </c>
      <c r="D18" s="30" t="str">
        <f>'アンケート チェック項目'!D17</f>
        <v>保護者に対して家族支援プログラム（ペアレントトレーニング等）が行われているか</v>
      </c>
      <c r="E18" s="31">
        <f>【ここね篠崎】集計シート!T$48</f>
        <v>12</v>
      </c>
      <c r="F18" s="45">
        <f>【ここね篠崎】集計シート!T$49</f>
        <v>0</v>
      </c>
      <c r="G18" s="32">
        <f>【ここね篠崎】集計シート!T$50</f>
        <v>0</v>
      </c>
      <c r="H18" s="33">
        <f>【ここね篠崎】集計シート!T$51</f>
        <v>0</v>
      </c>
      <c r="I18" s="52">
        <f>【ここね篠崎】集計シート!F$52</f>
        <v>12</v>
      </c>
      <c r="J18" s="34">
        <f>【ここね篠崎】集計シート!T$54</f>
        <v>1</v>
      </c>
      <c r="K18" s="50">
        <f>【ここね篠崎】集計シート!T$55</f>
        <v>0</v>
      </c>
      <c r="L18" s="42">
        <f>【ここね篠崎】集計シート!T$56</f>
        <v>0</v>
      </c>
      <c r="M18" s="35">
        <f>【ここね篠崎】集計シート!T$57</f>
        <v>0</v>
      </c>
    </row>
    <row r="19" spans="2:13" ht="48.75" customHeight="1" x14ac:dyDescent="0.7">
      <c r="B19" s="82"/>
      <c r="C19" s="40" t="s">
        <v>67</v>
      </c>
      <c r="D19" s="30" t="str">
        <f>'アンケート チェック項目'!D18</f>
        <v>日頃から子どもの状況を保護者と伝え合い、子どもの健康や発達の状況、課題について共有理解ができているか</v>
      </c>
      <c r="E19" s="31">
        <f>【ここね篠崎】集計シート!U$48</f>
        <v>12</v>
      </c>
      <c r="F19" s="45">
        <f>【ここね篠崎】集計シート!U$49</f>
        <v>0</v>
      </c>
      <c r="G19" s="32">
        <f>【ここね篠崎】集計シート!U$50</f>
        <v>0</v>
      </c>
      <c r="H19" s="33">
        <f>【ここね篠崎】集計シート!U$51</f>
        <v>0</v>
      </c>
      <c r="I19" s="52">
        <f>【ここね篠崎】集計シート!U$52</f>
        <v>12</v>
      </c>
      <c r="J19" s="34">
        <f>【ここね篠崎】集計シート!U$54</f>
        <v>1</v>
      </c>
      <c r="K19" s="50">
        <f>【ここね篠崎】集計シート!U$55</f>
        <v>0</v>
      </c>
      <c r="L19" s="42">
        <f>【ここね篠崎】集計シート!U$56</f>
        <v>0</v>
      </c>
      <c r="M19" s="35">
        <f>【ここね篠崎】集計シート!U$57</f>
        <v>0</v>
      </c>
    </row>
    <row r="20" spans="2:13" ht="36" customHeight="1" x14ac:dyDescent="0.7">
      <c r="B20" s="82"/>
      <c r="C20" s="40" t="s">
        <v>68</v>
      </c>
      <c r="D20" s="30" t="str">
        <f>'アンケート チェック項目'!D19</f>
        <v>定期的に、保護者に対して面談や、育児に関する助言等の支援が行われているか</v>
      </c>
      <c r="E20" s="31">
        <f>【ここね篠崎】集計シート!V$48</f>
        <v>12</v>
      </c>
      <c r="F20" s="45">
        <f>【ここね篠崎】集計シート!V$49</f>
        <v>0</v>
      </c>
      <c r="G20" s="32">
        <f>【ここね篠崎】集計シート!V$50</f>
        <v>0</v>
      </c>
      <c r="H20" s="33">
        <f>【ここね篠崎】集計シート!V$51</f>
        <v>0</v>
      </c>
      <c r="I20" s="52">
        <f>【ここね篠崎】集計シート!V$52</f>
        <v>12</v>
      </c>
      <c r="J20" s="34">
        <f>【ここね篠崎】集計シート!V$54</f>
        <v>1</v>
      </c>
      <c r="K20" s="50">
        <f>【ここね篠崎】集計シート!V$55</f>
        <v>0</v>
      </c>
      <c r="L20" s="42">
        <f>【ここね篠崎】集計シート!V$56</f>
        <v>0</v>
      </c>
      <c r="M20" s="35">
        <f>【ここね篠崎】集計シート!V$57</f>
        <v>0</v>
      </c>
    </row>
    <row r="21" spans="2:13" ht="42.75" customHeight="1" x14ac:dyDescent="0.7">
      <c r="B21" s="82"/>
      <c r="C21" s="40" t="s">
        <v>69</v>
      </c>
      <c r="D21" s="30" t="str">
        <f>'アンケート チェック項目'!D20</f>
        <v>父母の会の活動の支援や、保護者会等の開催等により保護者同士の連携が支援されているか</v>
      </c>
      <c r="E21" s="31">
        <f>【ここね篠崎】集計シート!W$48</f>
        <v>10</v>
      </c>
      <c r="F21" s="45">
        <f>【ここね篠崎】集計シート!W$49</f>
        <v>1</v>
      </c>
      <c r="G21" s="32">
        <f>【ここね篠崎】集計シート!W$50</f>
        <v>0</v>
      </c>
      <c r="H21" s="33">
        <f>【ここね篠崎】集計シート!W$51</f>
        <v>1</v>
      </c>
      <c r="I21" s="52">
        <f>【ここね篠崎】集計シート!W$52</f>
        <v>12</v>
      </c>
      <c r="J21" s="34">
        <f>【ここね篠崎】集計シート!W$54</f>
        <v>0.83333333333333337</v>
      </c>
      <c r="K21" s="50">
        <f>【ここね篠崎】集計シート!W$55</f>
        <v>8.3333333333333329E-2</v>
      </c>
      <c r="L21" s="42">
        <f>【ここね篠崎】集計シート!W$56</f>
        <v>0</v>
      </c>
      <c r="M21" s="35">
        <f>【ここね篠崎】集計シート!W$57</f>
        <v>8.3333333333333329E-2</v>
      </c>
    </row>
    <row r="22" spans="2:13" ht="67.5" customHeight="1" x14ac:dyDescent="0.7">
      <c r="B22" s="82"/>
      <c r="C22" s="40" t="s">
        <v>107</v>
      </c>
      <c r="D22" s="30" t="str">
        <f>'アンケート チェック項目'!D21</f>
        <v>子どもや保護者からの相談や申し入れについて、対応の体制が整備されているとともに、子どもや保護者に周知・説明され、相談や申し入れをした際に迅速かつ適切に対応されているか</v>
      </c>
      <c r="E22" s="31">
        <f>【ここね篠崎】集計シート!X$48</f>
        <v>11</v>
      </c>
      <c r="F22" s="45">
        <f>【ここね篠崎】集計シート!X$49</f>
        <v>0</v>
      </c>
      <c r="G22" s="32">
        <f>【ここね篠崎】集計シート!X$50</f>
        <v>0</v>
      </c>
      <c r="H22" s="33">
        <f>【ここね篠崎】集計シート!X$51</f>
        <v>1</v>
      </c>
      <c r="I22" s="52">
        <f>【ここね篠崎】集計シート!X$52</f>
        <v>12</v>
      </c>
      <c r="J22" s="34">
        <f>【ここね篠崎】集計シート!X$54</f>
        <v>0.91666666666666663</v>
      </c>
      <c r="K22" s="50">
        <f>【ここね篠崎】集計シート!X$55</f>
        <v>0</v>
      </c>
      <c r="L22" s="42">
        <f>【ここね篠崎】集計シート!X$56</f>
        <v>0</v>
      </c>
      <c r="M22" s="35">
        <f>【ここね篠崎】集計シート!X$57</f>
        <v>8.3333333333333329E-2</v>
      </c>
    </row>
    <row r="23" spans="2:13" ht="39" customHeight="1" x14ac:dyDescent="0.7">
      <c r="B23" s="82"/>
      <c r="C23" s="40" t="s">
        <v>82</v>
      </c>
      <c r="D23" s="30" t="str">
        <f>'アンケート チェック項目'!D22</f>
        <v>子どもや保護者との意思の疎通や情報伝達のための配慮がなされているか</v>
      </c>
      <c r="E23" s="31">
        <f>【ここね篠崎】集計シート!Y$48</f>
        <v>12</v>
      </c>
      <c r="F23" s="45">
        <f>【ここね篠崎】集計シート!Y$49</f>
        <v>0</v>
      </c>
      <c r="G23" s="32">
        <f>【ここね篠崎】集計シート!Y$50</f>
        <v>0</v>
      </c>
      <c r="H23" s="33">
        <f>【ここね篠崎】集計シート!Y$51</f>
        <v>0</v>
      </c>
      <c r="I23" s="52">
        <f>【ここね篠崎】集計シート!Y$52</f>
        <v>12</v>
      </c>
      <c r="J23" s="34">
        <f>【ここね篠崎】集計シート!Y$54</f>
        <v>1</v>
      </c>
      <c r="K23" s="50">
        <f>【ここね篠崎】集計シート!Y$55</f>
        <v>0</v>
      </c>
      <c r="L23" s="42">
        <f>【ここね篠崎】集計シート!Y$56</f>
        <v>0</v>
      </c>
      <c r="M23" s="35">
        <f>【ここね篠崎】集計シート!Y$57</f>
        <v>0</v>
      </c>
    </row>
    <row r="24" spans="2:13" ht="57.75" customHeight="1" x14ac:dyDescent="0.7">
      <c r="B24" s="82"/>
      <c r="C24" s="40" t="s">
        <v>83</v>
      </c>
      <c r="D24" s="30" t="str">
        <f>'アンケート チェック項目'!D23</f>
        <v>定期的に会報やホームページ等で、活動概要や行事予定、連絡体制等の情報や業務に関する自己評価の結果を子どもや保護者に対して発信されているか</v>
      </c>
      <c r="E24" s="31">
        <f>【ここね篠崎】集計シート!Z$48</f>
        <v>12</v>
      </c>
      <c r="F24" s="45">
        <f>【ここね篠崎】集計シート!Z$49</f>
        <v>0</v>
      </c>
      <c r="G24" s="32">
        <f>【ここね篠崎】集計シート!Z$50</f>
        <v>0</v>
      </c>
      <c r="H24" s="33">
        <f>【ここね篠崎】集計シート!Z$51</f>
        <v>0</v>
      </c>
      <c r="I24" s="52">
        <f>【ここね篠崎】集計シート!Z$52</f>
        <v>12</v>
      </c>
      <c r="J24" s="34">
        <f>【ここね篠崎】集計シート!Z$54</f>
        <v>1</v>
      </c>
      <c r="K24" s="50">
        <f>【ここね篠崎】集計シート!Z$55</f>
        <v>0</v>
      </c>
      <c r="L24" s="42">
        <f>【ここね篠崎】集計シート!Z$56</f>
        <v>0</v>
      </c>
      <c r="M24" s="35">
        <f>【ここね篠崎】集計シート!Z$57</f>
        <v>0</v>
      </c>
    </row>
    <row r="25" spans="2:13" ht="36" customHeight="1" x14ac:dyDescent="0.7">
      <c r="B25" s="83"/>
      <c r="C25" s="40" t="s">
        <v>84</v>
      </c>
      <c r="D25" s="30" t="str">
        <f>'アンケート チェック項目'!D24</f>
        <v>個人情報の取扱いに十分注意されているか</v>
      </c>
      <c r="E25" s="31">
        <f>【ここね篠崎】集計シート!AA$48</f>
        <v>11</v>
      </c>
      <c r="F25" s="45">
        <f>【ここね篠崎】集計シート!AA$49</f>
        <v>0</v>
      </c>
      <c r="G25" s="32">
        <f>【ここね篠崎】集計シート!AA$50</f>
        <v>0</v>
      </c>
      <c r="H25" s="33">
        <f>【ここね篠崎】集計シート!AA$51</f>
        <v>1</v>
      </c>
      <c r="I25" s="52">
        <f>【ここね篠崎】集計シート!AA$52</f>
        <v>12</v>
      </c>
      <c r="J25" s="34">
        <f>【ここね篠崎】集計シート!AA$54</f>
        <v>0.91666666666666663</v>
      </c>
      <c r="K25" s="50">
        <f>【ここね篠崎】集計シート!AA$55</f>
        <v>0</v>
      </c>
      <c r="L25" s="42">
        <f>【ここね篠崎】集計シート!AA$56</f>
        <v>0</v>
      </c>
      <c r="M25" s="35">
        <f>【ここね篠崎】集計シート!AA$57</f>
        <v>8.3333333333333329E-2</v>
      </c>
    </row>
    <row r="26" spans="2:13" ht="57.75" customHeight="1" x14ac:dyDescent="0.7">
      <c r="B26" s="95" t="s">
        <v>76</v>
      </c>
      <c r="C26" s="40" t="s">
        <v>85</v>
      </c>
      <c r="D26" s="30" t="str">
        <f>'アンケート チェック項目'!D25</f>
        <v>緊急時対応マニュアル、防犯マニュアル、感染症対応マニュアル等を策定し、保護者に周知・説明されているか。また、発生を想定した訓練が実施されているか</v>
      </c>
      <c r="E26" s="31">
        <f>【ここね篠崎】集計シート!AB$48</f>
        <v>11</v>
      </c>
      <c r="F26" s="45">
        <f>【ここね篠崎】集計シート!AB$49</f>
        <v>0</v>
      </c>
      <c r="G26" s="32">
        <f>【ここね篠崎】集計シート!AB$50</f>
        <v>0</v>
      </c>
      <c r="H26" s="33">
        <f>【ここね篠崎】集計シート!AB$51</f>
        <v>1</v>
      </c>
      <c r="I26" s="52">
        <f>【ここね篠崎】集計シート!AB$52</f>
        <v>12</v>
      </c>
      <c r="J26" s="34">
        <f>【ここね篠崎】集計シート!AB$54</f>
        <v>0.91666666666666663</v>
      </c>
      <c r="K26" s="50">
        <f>【ここね篠崎】集計シート!AB$55</f>
        <v>0</v>
      </c>
      <c r="L26" s="42">
        <f>【ここね篠崎】集計シート!AB$56</f>
        <v>0</v>
      </c>
      <c r="M26" s="35">
        <f>【ここね篠崎】集計シート!AB$57</f>
        <v>8.3333333333333329E-2</v>
      </c>
    </row>
    <row r="27" spans="2:13" ht="45.95" customHeight="1" x14ac:dyDescent="0.7">
      <c r="B27" s="96"/>
      <c r="C27" s="40" t="s">
        <v>148</v>
      </c>
      <c r="D27" s="30" t="str">
        <f>'アンケート チェック項目'!D26</f>
        <v>非常災害の発生に備え、定期的に避難、救出、その他必要な訓練が行われているか</v>
      </c>
      <c r="E27" s="31">
        <f>【ここね篠崎】集計シート!AC$48</f>
        <v>12</v>
      </c>
      <c r="F27" s="45">
        <f>【ここね篠崎】集計シート!AC$49</f>
        <v>0</v>
      </c>
      <c r="G27" s="32">
        <f>【ここね篠崎】集計シート!AC$50</f>
        <v>0</v>
      </c>
      <c r="H27" s="33">
        <f>【ここね篠崎】集計シート!AC$51</f>
        <v>0</v>
      </c>
      <c r="I27" s="52">
        <f>【ここね篠崎】集計シート!AC$52</f>
        <v>12</v>
      </c>
      <c r="J27" s="34">
        <f>【ここね篠崎】集計シート!AC$54</f>
        <v>1</v>
      </c>
      <c r="K27" s="50">
        <f>【ここね篠崎】集計シート!AC$55</f>
        <v>0</v>
      </c>
      <c r="L27" s="42">
        <f>【ここね篠崎】集計シート!AC$56</f>
        <v>0</v>
      </c>
      <c r="M27" s="35">
        <f>【ここね篠崎】集計シート!AC$57</f>
        <v>0</v>
      </c>
    </row>
    <row r="28" spans="2:13" ht="36" customHeight="1" x14ac:dyDescent="0.7">
      <c r="B28" s="82" t="s">
        <v>116</v>
      </c>
      <c r="C28" s="40" t="s">
        <v>149</v>
      </c>
      <c r="D28" s="30" t="str">
        <f>'アンケート チェック項目'!D27</f>
        <v>子どもは通所を楽しみにしているか</v>
      </c>
      <c r="E28" s="31">
        <f>【ここね篠崎】集計シート!AD$48</f>
        <v>12</v>
      </c>
      <c r="F28" s="45">
        <f>【ここね篠崎】集計シート!AD$49</f>
        <v>0</v>
      </c>
      <c r="G28" s="32">
        <f>【ここね篠崎】集計シート!AD$50</f>
        <v>0</v>
      </c>
      <c r="H28" s="33">
        <f>【ここね篠崎】集計シート!AD$51</f>
        <v>0</v>
      </c>
      <c r="I28" s="52">
        <f>【ここね篠崎】集計シート!AD$52</f>
        <v>12</v>
      </c>
      <c r="J28" s="34">
        <f>【ここね篠崎】集計シート!AD$54</f>
        <v>1</v>
      </c>
      <c r="K28" s="50">
        <f>【ここね篠崎】集計シート!AD$55</f>
        <v>0</v>
      </c>
      <c r="L28" s="42">
        <f>【ここね篠崎】集計シート!AD$56</f>
        <v>0</v>
      </c>
      <c r="M28" s="35">
        <f>【ここね篠崎】集計シート!AD$57</f>
        <v>0</v>
      </c>
    </row>
    <row r="29" spans="2:13" ht="36" customHeight="1" x14ac:dyDescent="0.7">
      <c r="B29" s="83"/>
      <c r="C29" s="40" t="s">
        <v>150</v>
      </c>
      <c r="D29" s="30" t="str">
        <f>'アンケート チェック項目'!D28</f>
        <v>事業所の支援に満足しているか</v>
      </c>
      <c r="E29" s="31">
        <f>【ここね篠崎】集計シート!AE$48</f>
        <v>12</v>
      </c>
      <c r="F29" s="45">
        <f>【ここね篠崎】集計シート!AE$49</f>
        <v>0</v>
      </c>
      <c r="G29" s="32">
        <f>【ここね篠崎】集計シート!AE$50</f>
        <v>0</v>
      </c>
      <c r="H29" s="33">
        <f>【ここね篠崎】集計シート!AE$51</f>
        <v>0</v>
      </c>
      <c r="I29" s="52">
        <f>【ここね篠崎】集計シート!AE$52</f>
        <v>12</v>
      </c>
      <c r="J29" s="34">
        <f>【ここね篠崎】集計シート!AE$54</f>
        <v>1</v>
      </c>
      <c r="K29" s="50">
        <f>【ここね篠崎】集計シート!AE$55</f>
        <v>0</v>
      </c>
      <c r="L29" s="42">
        <f>【ここね篠崎】集計シート!AE$56</f>
        <v>0</v>
      </c>
      <c r="M29" s="35">
        <f>【ここね篠崎】集計シート!AE$57</f>
        <v>0</v>
      </c>
    </row>
    <row r="32" spans="2:13" ht="18.95" customHeight="1" x14ac:dyDescent="0.7">
      <c r="B32" s="36"/>
      <c r="C32" s="37"/>
      <c r="D32" s="84" t="s">
        <v>81</v>
      </c>
      <c r="E32" s="76" t="s">
        <v>79</v>
      </c>
      <c r="F32" s="86"/>
      <c r="G32" s="86"/>
      <c r="H32" s="86"/>
      <c r="I32" s="77"/>
      <c r="J32" s="87" t="s">
        <v>80</v>
      </c>
      <c r="K32" s="87"/>
      <c r="L32" s="87"/>
      <c r="M32" s="87"/>
    </row>
    <row r="33" spans="2:13" ht="32.1" customHeight="1" x14ac:dyDescent="0.7">
      <c r="B33" s="36"/>
      <c r="C33" s="37"/>
      <c r="D33" s="85"/>
      <c r="E33" s="26" t="s">
        <v>77</v>
      </c>
      <c r="F33" s="44" t="s">
        <v>139</v>
      </c>
      <c r="G33" s="27" t="s">
        <v>78</v>
      </c>
      <c r="H33" s="29" t="s">
        <v>142</v>
      </c>
      <c r="I33" s="28" t="s">
        <v>48</v>
      </c>
      <c r="J33" s="39" t="s">
        <v>77</v>
      </c>
      <c r="K33" s="27" t="s">
        <v>139</v>
      </c>
      <c r="L33" s="44" t="s">
        <v>78</v>
      </c>
      <c r="M33" s="28" t="s">
        <v>142</v>
      </c>
    </row>
    <row r="34" spans="2:13" ht="31.5" customHeight="1" x14ac:dyDescent="0.7">
      <c r="B34" s="21"/>
      <c r="C34" s="21"/>
      <c r="D34" s="38" t="str">
        <f>B4</f>
        <v>環境・体制整備</v>
      </c>
      <c r="E34" s="53">
        <f>【ここね篠崎】集計シート!F$61</f>
        <v>60</v>
      </c>
      <c r="F34" s="32">
        <f>【ここね篠崎】集計シート!F$62</f>
        <v>0</v>
      </c>
      <c r="G34" s="32">
        <f>【ここね篠崎】集計シート!F$63</f>
        <v>0</v>
      </c>
      <c r="H34" s="33">
        <f>【ここね篠崎】集計シート!F$64</f>
        <v>0</v>
      </c>
      <c r="I34" s="52">
        <f>【ここね篠崎】集計シート!F$65</f>
        <v>60</v>
      </c>
      <c r="J34" s="43">
        <f>【ここね篠崎】集計シート!F$67</f>
        <v>1</v>
      </c>
      <c r="K34" s="50">
        <f>【ここね篠崎】集計シート!F$68</f>
        <v>0</v>
      </c>
      <c r="L34" s="51">
        <f>【ここね篠崎】集計シート!F$69</f>
        <v>0</v>
      </c>
      <c r="M34" s="35">
        <f>【ここね篠崎】集計シート!F$70</f>
        <v>0</v>
      </c>
    </row>
    <row r="35" spans="2:13" ht="31.5" customHeight="1" x14ac:dyDescent="0.7">
      <c r="C35" s="1"/>
      <c r="D35" s="41" t="str">
        <f>B9</f>
        <v>適切な支援の提供</v>
      </c>
      <c r="E35" s="31">
        <f>【ここね篠崎】集計シート!K$61</f>
        <v>76</v>
      </c>
      <c r="F35" s="45">
        <f>【ここね篠崎】集計シート!K$62</f>
        <v>1</v>
      </c>
      <c r="G35" s="32">
        <f>【ここね篠崎】集計シート!K$63</f>
        <v>1</v>
      </c>
      <c r="H35" s="33">
        <f>【ここね篠崎】集計シート!K$64</f>
        <v>6</v>
      </c>
      <c r="I35" s="52">
        <f>【ここね篠崎】集計シート!K$65</f>
        <v>84</v>
      </c>
      <c r="J35" s="43">
        <f>【ここね篠崎】集計シート!K$67</f>
        <v>0.90476190476190477</v>
      </c>
      <c r="K35" s="50">
        <f>【ここね篠崎】集計シート!K$68</f>
        <v>1.6666666666666666E-2</v>
      </c>
      <c r="L35" s="51">
        <f>【ここね篠崎】集計シート!K$69</f>
        <v>1.1904761904761904E-2</v>
      </c>
      <c r="M35" s="35">
        <f>【ここね篠崎】集計シート!K$70</f>
        <v>7.1428571428571425E-2</v>
      </c>
    </row>
    <row r="36" spans="2:13" ht="31.5" customHeight="1" x14ac:dyDescent="0.7">
      <c r="C36" s="1"/>
      <c r="D36" s="41" t="str">
        <f>B16</f>
        <v>保護者への説明等</v>
      </c>
      <c r="E36" s="31">
        <f>【ここね篠崎】集計シート!R$61</f>
        <v>116</v>
      </c>
      <c r="F36" s="45">
        <f>【ここね篠崎】集計シート!R$62</f>
        <v>1</v>
      </c>
      <c r="G36" s="32">
        <f>【ここね篠崎】集計シート!R$63</f>
        <v>0</v>
      </c>
      <c r="H36" s="33">
        <f>【ここね篠崎】集計シート!R$64</f>
        <v>3</v>
      </c>
      <c r="I36" s="52">
        <f>【ここね篠崎】集計シート!R$65</f>
        <v>120</v>
      </c>
      <c r="J36" s="43">
        <f>【ここね篠崎】集計シート!R$67</f>
        <v>0.96666666666666667</v>
      </c>
      <c r="K36" s="50">
        <f>【ここね篠崎】集計シート!R$68</f>
        <v>8.3333333333333332E-3</v>
      </c>
      <c r="L36" s="51">
        <f>【ここね篠崎】集計シート!R$69</f>
        <v>0</v>
      </c>
      <c r="M36" s="35">
        <f>【ここね篠崎】集計シート!R$70</f>
        <v>2.5000000000000001E-2</v>
      </c>
    </row>
    <row r="37" spans="2:13" ht="31.5" customHeight="1" x14ac:dyDescent="0.7">
      <c r="B37" s="36"/>
      <c r="C37" s="36"/>
      <c r="D37" s="39" t="str">
        <f>B26</f>
        <v>非常時等の対応</v>
      </c>
      <c r="E37" s="31">
        <f>【ここね篠崎】集計シート!AB$61</f>
        <v>23</v>
      </c>
      <c r="F37" s="45">
        <f>【ここね篠崎】集計シート!AB$62</f>
        <v>0</v>
      </c>
      <c r="G37" s="32">
        <f>【ここね篠崎】集計シート!AB$63</f>
        <v>0</v>
      </c>
      <c r="H37" s="33">
        <f>【ここね篠崎】集計シート!AB$64</f>
        <v>1</v>
      </c>
      <c r="I37" s="52">
        <f>【ここね篠崎】集計シート!AB$65</f>
        <v>24</v>
      </c>
      <c r="J37" s="43">
        <f>【ここね篠崎】集計シート!AB$67</f>
        <v>0.95833333333333337</v>
      </c>
      <c r="K37" s="50">
        <f>【ここね篠崎】集計シート!AB$68</f>
        <v>0</v>
      </c>
      <c r="L37" s="42">
        <f>【ここね篠崎】集計シート!AB$69</f>
        <v>0</v>
      </c>
      <c r="M37" s="35">
        <f>【ここね篠崎】集計シート!AB$70</f>
        <v>4.1666666666666664E-2</v>
      </c>
    </row>
    <row r="38" spans="2:13" ht="31.5" customHeight="1" x14ac:dyDescent="0.7">
      <c r="B38" s="36"/>
      <c r="C38" s="36"/>
      <c r="D38" s="39" t="str">
        <f>B28</f>
        <v>満足度</v>
      </c>
      <c r="E38" s="31">
        <f>【ここね篠崎】集計シート!AD$61</f>
        <v>24</v>
      </c>
      <c r="F38" s="45">
        <f>【ここね篠崎】集計シート!AD$62</f>
        <v>0</v>
      </c>
      <c r="G38" s="32">
        <f>【ここね篠崎】集計シート!AD$63</f>
        <v>0</v>
      </c>
      <c r="H38" s="33">
        <f>【ここね篠崎】集計シート!AD$64</f>
        <v>0</v>
      </c>
      <c r="I38" s="52">
        <f>【ここね篠崎】集計シート!AD$65</f>
        <v>24</v>
      </c>
      <c r="J38" s="43">
        <f>【ここね篠崎】集計シート!AD$67</f>
        <v>1</v>
      </c>
      <c r="K38" s="50">
        <f>【ここね篠崎】集計シート!AD$68</f>
        <v>0</v>
      </c>
      <c r="L38" s="42">
        <f>【ここね篠崎】集計シート!AD$69</f>
        <v>0</v>
      </c>
      <c r="M38" s="35">
        <f>【ここね篠崎】集計シート!AD$70</f>
        <v>0</v>
      </c>
    </row>
  </sheetData>
  <mergeCells count="12">
    <mergeCell ref="B9:B15"/>
    <mergeCell ref="B2:B3"/>
    <mergeCell ref="C2:D3"/>
    <mergeCell ref="E2:I2"/>
    <mergeCell ref="J2:M2"/>
    <mergeCell ref="B4:B8"/>
    <mergeCell ref="J32:M32"/>
    <mergeCell ref="D32:D33"/>
    <mergeCell ref="E32:I32"/>
    <mergeCell ref="B16:B25"/>
    <mergeCell ref="B26:B27"/>
    <mergeCell ref="B28:B29"/>
  </mergeCells>
  <phoneticPr fontId="2"/>
  <pageMargins left="0.7" right="0.7" top="0.75" bottom="0.75" header="0.3" footer="0.3"/>
  <pageSetup paperSize="9" scale="4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D28"/>
  <sheetViews>
    <sheetView topLeftCell="B2" workbookViewId="0">
      <pane xSplit="2" ySplit="1" topLeftCell="D7" activePane="bottomRight" state="frozen"/>
      <selection activeCell="F23" sqref="F23"/>
      <selection pane="topRight" activeCell="F23" sqref="F23"/>
      <selection pane="bottomLeft" activeCell="F23" sqref="F23"/>
      <selection pane="bottomRight" activeCell="F23" sqref="F23"/>
    </sheetView>
  </sheetViews>
  <sheetFormatPr defaultColWidth="8.625" defaultRowHeight="18.95" customHeight="1" x14ac:dyDescent="0.7"/>
  <cols>
    <col min="1" max="1" width="8.625" style="1"/>
    <col min="2" max="2" width="16.375" style="1" bestFit="1" customWidth="1"/>
    <col min="3" max="3" width="8.625" style="1"/>
    <col min="4" max="4" width="151.625" style="21" customWidth="1"/>
    <col min="5" max="16384" width="8.625" style="1"/>
  </cols>
  <sheetData>
    <row r="2" spans="2:4" ht="26.1" customHeight="1" x14ac:dyDescent="0.7">
      <c r="B2" s="19" t="s">
        <v>72</v>
      </c>
      <c r="C2" s="106" t="s">
        <v>73</v>
      </c>
      <c r="D2" s="106"/>
    </row>
    <row r="3" spans="2:4" ht="26.1" customHeight="1" x14ac:dyDescent="0.7">
      <c r="B3" s="107" t="s">
        <v>74</v>
      </c>
      <c r="C3" s="3" t="s">
        <v>52</v>
      </c>
      <c r="D3" s="20" t="s">
        <v>117</v>
      </c>
    </row>
    <row r="4" spans="2:4" ht="26.1" customHeight="1" x14ac:dyDescent="0.7">
      <c r="B4" s="87"/>
      <c r="C4" s="3" t="s">
        <v>53</v>
      </c>
      <c r="D4" s="20" t="s">
        <v>118</v>
      </c>
    </row>
    <row r="5" spans="2:4" ht="26.1" customHeight="1" x14ac:dyDescent="0.7">
      <c r="B5" s="87"/>
      <c r="C5" s="3" t="s">
        <v>54</v>
      </c>
      <c r="D5" s="20" t="s">
        <v>119</v>
      </c>
    </row>
    <row r="6" spans="2:4" ht="26.1" customHeight="1" x14ac:dyDescent="0.7">
      <c r="B6" s="87"/>
      <c r="C6" s="3" t="s">
        <v>55</v>
      </c>
      <c r="D6" s="20" t="s">
        <v>108</v>
      </c>
    </row>
    <row r="7" spans="2:4" ht="26.1" customHeight="1" x14ac:dyDescent="0.7">
      <c r="B7" s="87"/>
      <c r="C7" s="3" t="s">
        <v>56</v>
      </c>
      <c r="D7" s="20" t="s">
        <v>151</v>
      </c>
    </row>
    <row r="8" spans="2:4" ht="26.1" customHeight="1" x14ac:dyDescent="0.7">
      <c r="B8" s="87" t="s">
        <v>113</v>
      </c>
      <c r="C8" s="3" t="s">
        <v>57</v>
      </c>
      <c r="D8" s="20" t="s">
        <v>120</v>
      </c>
    </row>
    <row r="9" spans="2:4" ht="26.1" customHeight="1" x14ac:dyDescent="0.7">
      <c r="B9" s="87"/>
      <c r="C9" s="3" t="s">
        <v>58</v>
      </c>
      <c r="D9" s="20" t="s">
        <v>152</v>
      </c>
    </row>
    <row r="10" spans="2:4" ht="26.1" customHeight="1" x14ac:dyDescent="0.7">
      <c r="B10" s="87"/>
      <c r="C10" s="3" t="s">
        <v>59</v>
      </c>
      <c r="D10" s="20" t="s">
        <v>153</v>
      </c>
    </row>
    <row r="11" spans="2:4" ht="26.1" customHeight="1" x14ac:dyDescent="0.7">
      <c r="B11" s="87"/>
      <c r="C11" s="3" t="s">
        <v>60</v>
      </c>
      <c r="D11" s="20" t="s">
        <v>154</v>
      </c>
    </row>
    <row r="12" spans="2:4" ht="26.1" customHeight="1" x14ac:dyDescent="0.7">
      <c r="B12" s="87"/>
      <c r="C12" s="3" t="s">
        <v>61</v>
      </c>
      <c r="D12" s="20" t="s">
        <v>109</v>
      </c>
    </row>
    <row r="13" spans="2:4" ht="26.1" customHeight="1" x14ac:dyDescent="0.7">
      <c r="B13" s="87"/>
      <c r="C13" s="3" t="s">
        <v>62</v>
      </c>
      <c r="D13" s="20" t="s">
        <v>121</v>
      </c>
    </row>
    <row r="14" spans="2:4" ht="26.1" customHeight="1" x14ac:dyDescent="0.7">
      <c r="B14" s="87"/>
      <c r="C14" s="3" t="s">
        <v>63</v>
      </c>
      <c r="D14" s="20" t="s">
        <v>122</v>
      </c>
    </row>
    <row r="15" spans="2:4" ht="26.1" customHeight="1" x14ac:dyDescent="0.7">
      <c r="B15" s="73" t="s">
        <v>114</v>
      </c>
      <c r="C15" s="3" t="s">
        <v>64</v>
      </c>
      <c r="D15" s="20" t="s">
        <v>123</v>
      </c>
    </row>
    <row r="16" spans="2:4" ht="26.1" customHeight="1" x14ac:dyDescent="0.7">
      <c r="B16" s="74"/>
      <c r="C16" s="3" t="s">
        <v>65</v>
      </c>
      <c r="D16" s="20" t="s">
        <v>124</v>
      </c>
    </row>
    <row r="17" spans="2:4" ht="26.1" customHeight="1" x14ac:dyDescent="0.7">
      <c r="B17" s="74"/>
      <c r="C17" s="3" t="s">
        <v>66</v>
      </c>
      <c r="D17" s="20" t="s">
        <v>125</v>
      </c>
    </row>
    <row r="18" spans="2:4" ht="26.1" customHeight="1" x14ac:dyDescent="0.7">
      <c r="B18" s="74"/>
      <c r="C18" s="3" t="s">
        <v>67</v>
      </c>
      <c r="D18" s="20" t="s">
        <v>126</v>
      </c>
    </row>
    <row r="19" spans="2:4" ht="26.1" customHeight="1" x14ac:dyDescent="0.7">
      <c r="B19" s="74"/>
      <c r="C19" s="3" t="s">
        <v>68</v>
      </c>
      <c r="D19" s="20" t="s">
        <v>127</v>
      </c>
    </row>
    <row r="20" spans="2:4" ht="26.1" customHeight="1" x14ac:dyDescent="0.7">
      <c r="B20" s="74"/>
      <c r="C20" s="3" t="s">
        <v>69</v>
      </c>
      <c r="D20" s="20" t="s">
        <v>128</v>
      </c>
    </row>
    <row r="21" spans="2:4" ht="26.1" customHeight="1" x14ac:dyDescent="0.7">
      <c r="B21" s="74"/>
      <c r="C21" s="3" t="s">
        <v>107</v>
      </c>
      <c r="D21" s="20" t="s">
        <v>129</v>
      </c>
    </row>
    <row r="22" spans="2:4" ht="26.1" customHeight="1" x14ac:dyDescent="0.7">
      <c r="B22" s="74"/>
      <c r="C22" s="3" t="s">
        <v>82</v>
      </c>
      <c r="D22" s="20" t="s">
        <v>130</v>
      </c>
    </row>
    <row r="23" spans="2:4" ht="26.1" customHeight="1" x14ac:dyDescent="0.7">
      <c r="B23" s="74"/>
      <c r="C23" s="3" t="s">
        <v>83</v>
      </c>
      <c r="D23" s="20" t="s">
        <v>131</v>
      </c>
    </row>
    <row r="24" spans="2:4" ht="26.1" customHeight="1" x14ac:dyDescent="0.7">
      <c r="B24" s="75"/>
      <c r="C24" s="3" t="s">
        <v>84</v>
      </c>
      <c r="D24" s="20" t="s">
        <v>132</v>
      </c>
    </row>
    <row r="25" spans="2:4" ht="26.1" customHeight="1" x14ac:dyDescent="0.7">
      <c r="B25" s="101" t="s">
        <v>115</v>
      </c>
      <c r="C25" s="3" t="s">
        <v>85</v>
      </c>
      <c r="D25" s="20" t="s">
        <v>133</v>
      </c>
    </row>
    <row r="26" spans="2:4" ht="26.1" customHeight="1" x14ac:dyDescent="0.7">
      <c r="B26" s="105"/>
      <c r="C26" s="3" t="s">
        <v>148</v>
      </c>
      <c r="D26" s="20" t="s">
        <v>134</v>
      </c>
    </row>
    <row r="27" spans="2:4" ht="26.1" customHeight="1" x14ac:dyDescent="0.7">
      <c r="B27" s="103" t="s">
        <v>116</v>
      </c>
      <c r="C27" s="3" t="s">
        <v>149</v>
      </c>
      <c r="D27" s="20" t="s">
        <v>135</v>
      </c>
    </row>
    <row r="28" spans="2:4" ht="26.1" customHeight="1" x14ac:dyDescent="0.7">
      <c r="B28" s="105"/>
      <c r="C28" s="3" t="s">
        <v>150</v>
      </c>
      <c r="D28" s="20" t="s">
        <v>136</v>
      </c>
    </row>
  </sheetData>
  <mergeCells count="6">
    <mergeCell ref="B27:B28"/>
    <mergeCell ref="C2:D2"/>
    <mergeCell ref="B3:B7"/>
    <mergeCell ref="B8:B14"/>
    <mergeCell ref="B15:B24"/>
    <mergeCell ref="B25:B26"/>
  </mergeCells>
  <phoneticPr fontId="2"/>
  <pageMargins left="0.7" right="0.7" top="0.75" bottom="0.75" header="0.3" footer="0.3"/>
  <pageSetup paperSize="9" scale="4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4C0F1-7265-4F9C-A46F-77C7B590E0E4}">
  <sheetPr>
    <pageSetUpPr fitToPage="1"/>
  </sheetPr>
  <dimension ref="B2:AI89"/>
  <sheetViews>
    <sheetView topLeftCell="C6" zoomScale="72" zoomScaleNormal="70" workbookViewId="0">
      <pane xSplit="3" ySplit="1" topLeftCell="W40" activePane="bottomRight" state="frozen"/>
      <selection activeCell="AF13" sqref="AF13"/>
      <selection pane="topRight" activeCell="AF13" sqref="AF13"/>
      <selection pane="bottomLeft" activeCell="AF13" sqref="AF13"/>
      <selection pane="bottomRight" activeCell="AF13" sqref="AF13:AF16"/>
    </sheetView>
  </sheetViews>
  <sheetFormatPr defaultColWidth="8.625" defaultRowHeight="18.95" customHeight="1" x14ac:dyDescent="0.7"/>
  <cols>
    <col min="1" max="1" width="8.625" style="1"/>
    <col min="2" max="2" width="5.625" style="1" customWidth="1"/>
    <col min="3" max="3" width="8.625" style="4"/>
    <col min="4" max="4" width="8.625" style="1"/>
    <col min="5" max="5" width="11.375" style="1" bestFit="1" customWidth="1"/>
    <col min="6" max="26" width="15" style="1" customWidth="1"/>
    <col min="27" max="35" width="20.625" style="1" customWidth="1"/>
    <col min="36" max="16384" width="8.625" style="1"/>
  </cols>
  <sheetData>
    <row r="2" spans="3:35" ht="18.95" customHeight="1" x14ac:dyDescent="0.7">
      <c r="C2" s="6" t="s">
        <v>46</v>
      </c>
      <c r="D2" s="80"/>
      <c r="E2" s="80"/>
    </row>
    <row r="3" spans="3:35" ht="18.95" customHeight="1" x14ac:dyDescent="0.7">
      <c r="C3" s="6" t="s">
        <v>47</v>
      </c>
      <c r="D3" s="80"/>
      <c r="E3" s="80"/>
    </row>
    <row r="4" spans="3:35" ht="18.95" customHeight="1" x14ac:dyDescent="0.7">
      <c r="C4" s="18" t="s">
        <v>51</v>
      </c>
      <c r="D4" s="81" t="e">
        <f>D3/D2</f>
        <v>#DIV/0!</v>
      </c>
      <c r="E4" s="81"/>
    </row>
    <row r="6" spans="3:35" ht="20.100000000000001" customHeight="1" x14ac:dyDescent="0.7">
      <c r="C6" s="40" t="s">
        <v>3</v>
      </c>
      <c r="D6" s="15" t="s">
        <v>4</v>
      </c>
      <c r="E6" s="40" t="s">
        <v>23</v>
      </c>
      <c r="F6" s="40" t="s">
        <v>52</v>
      </c>
      <c r="G6" s="40" t="s">
        <v>53</v>
      </c>
      <c r="H6" s="40" t="s">
        <v>54</v>
      </c>
      <c r="I6" s="40" t="s">
        <v>55</v>
      </c>
      <c r="J6" s="40" t="s">
        <v>56</v>
      </c>
      <c r="K6" s="40" t="s">
        <v>57</v>
      </c>
      <c r="L6" s="40" t="s">
        <v>58</v>
      </c>
      <c r="M6" s="40" t="s">
        <v>59</v>
      </c>
      <c r="N6" s="40" t="s">
        <v>60</v>
      </c>
      <c r="O6" s="40" t="s">
        <v>61</v>
      </c>
      <c r="P6" s="40" t="s">
        <v>62</v>
      </c>
      <c r="Q6" s="40" t="s">
        <v>63</v>
      </c>
      <c r="R6" s="40" t="s">
        <v>64</v>
      </c>
      <c r="S6" s="40" t="s">
        <v>65</v>
      </c>
      <c r="T6" s="40" t="s">
        <v>66</v>
      </c>
      <c r="U6" s="40" t="s">
        <v>67</v>
      </c>
      <c r="V6" s="40" t="s">
        <v>68</v>
      </c>
      <c r="W6" s="40" t="s">
        <v>69</v>
      </c>
      <c r="X6" s="40" t="s">
        <v>107</v>
      </c>
      <c r="Y6" s="40" t="s">
        <v>82</v>
      </c>
      <c r="Z6" s="40" t="s">
        <v>83</v>
      </c>
      <c r="AA6" s="40"/>
      <c r="AB6" s="40" t="s">
        <v>99</v>
      </c>
      <c r="AC6" s="40" t="s">
        <v>100</v>
      </c>
      <c r="AD6" s="40" t="s">
        <v>101</v>
      </c>
      <c r="AE6" s="40" t="s">
        <v>102</v>
      </c>
      <c r="AF6" s="40" t="s">
        <v>103</v>
      </c>
      <c r="AG6" s="40" t="s">
        <v>104</v>
      </c>
      <c r="AH6" s="40" t="s">
        <v>105</v>
      </c>
      <c r="AI6" s="40" t="s">
        <v>106</v>
      </c>
    </row>
    <row r="7" spans="3:35" ht="20.100000000000001" customHeight="1" x14ac:dyDescent="0.7">
      <c r="C7" s="22" t="s">
        <v>110</v>
      </c>
      <c r="D7" s="12" t="s">
        <v>5</v>
      </c>
      <c r="E7" s="13" t="str">
        <f>C7&amp;D7</f>
        <v>ここね01</v>
      </c>
      <c r="F7" s="22" t="s">
        <v>77</v>
      </c>
      <c r="G7" s="22" t="s">
        <v>77</v>
      </c>
      <c r="H7" s="22" t="s">
        <v>77</v>
      </c>
      <c r="I7" s="22" t="s">
        <v>77</v>
      </c>
      <c r="J7" s="22" t="s">
        <v>77</v>
      </c>
      <c r="K7" s="22" t="s">
        <v>77</v>
      </c>
      <c r="L7" s="22" t="s">
        <v>77</v>
      </c>
      <c r="M7" s="22" t="s">
        <v>77</v>
      </c>
      <c r="N7" s="22" t="s">
        <v>77</v>
      </c>
      <c r="O7" s="22" t="s">
        <v>77</v>
      </c>
      <c r="P7" s="22" t="s">
        <v>77</v>
      </c>
      <c r="Q7" s="22" t="s">
        <v>77</v>
      </c>
      <c r="R7" s="22" t="s">
        <v>77</v>
      </c>
      <c r="S7" s="22" t="s">
        <v>77</v>
      </c>
      <c r="T7" s="22" t="s">
        <v>77</v>
      </c>
      <c r="U7" s="22" t="s">
        <v>77</v>
      </c>
      <c r="V7" s="22" t="s">
        <v>77</v>
      </c>
      <c r="W7" s="22" t="s">
        <v>77</v>
      </c>
      <c r="X7" s="22" t="s">
        <v>77</v>
      </c>
      <c r="Y7" s="22" t="s">
        <v>77</v>
      </c>
      <c r="Z7" s="22" t="s">
        <v>77</v>
      </c>
      <c r="AA7" s="109"/>
      <c r="AB7" s="103"/>
      <c r="AC7" s="114"/>
      <c r="AD7" s="103"/>
      <c r="AE7" s="14"/>
      <c r="AF7" s="103"/>
      <c r="AG7" s="103"/>
      <c r="AH7" s="103"/>
      <c r="AI7" s="103"/>
    </row>
    <row r="8" spans="3:35" ht="20.100000000000001" customHeight="1" x14ac:dyDescent="0.7">
      <c r="C8" s="23" t="str">
        <f>C7</f>
        <v>ここね</v>
      </c>
      <c r="D8" s="7" t="s">
        <v>19</v>
      </c>
      <c r="E8" s="8" t="str">
        <f t="shared" ref="E8:E37" si="0">C8&amp;D8</f>
        <v>ここね02</v>
      </c>
      <c r="F8" s="22" t="s">
        <v>77</v>
      </c>
      <c r="G8" s="22" t="s">
        <v>77</v>
      </c>
      <c r="H8" s="22" t="s">
        <v>77</v>
      </c>
      <c r="I8" s="22" t="s">
        <v>77</v>
      </c>
      <c r="J8" s="22" t="s">
        <v>77</v>
      </c>
      <c r="K8" s="22" t="s">
        <v>77</v>
      </c>
      <c r="L8" s="22" t="s">
        <v>77</v>
      </c>
      <c r="M8" s="22" t="s">
        <v>77</v>
      </c>
      <c r="N8" s="22" t="s">
        <v>144</v>
      </c>
      <c r="O8" s="22" t="s">
        <v>77</v>
      </c>
      <c r="P8" s="22" t="s">
        <v>77</v>
      </c>
      <c r="Q8" s="22" t="s">
        <v>77</v>
      </c>
      <c r="R8" s="22" t="s">
        <v>77</v>
      </c>
      <c r="S8" s="22" t="s">
        <v>77</v>
      </c>
      <c r="T8" s="22" t="s">
        <v>77</v>
      </c>
      <c r="U8" s="22" t="s">
        <v>77</v>
      </c>
      <c r="V8" s="22" t="s">
        <v>77</v>
      </c>
      <c r="W8" s="22" t="s">
        <v>77</v>
      </c>
      <c r="X8" s="22" t="s">
        <v>144</v>
      </c>
      <c r="Y8" s="22" t="s">
        <v>77</v>
      </c>
      <c r="Z8" s="22" t="s">
        <v>77</v>
      </c>
      <c r="AA8" s="110"/>
      <c r="AB8" s="101"/>
      <c r="AC8" s="115"/>
      <c r="AD8" s="101"/>
      <c r="AE8" s="9"/>
      <c r="AF8" s="101"/>
      <c r="AG8" s="101"/>
      <c r="AH8" s="101"/>
      <c r="AI8" s="101"/>
    </row>
    <row r="9" spans="3:35" ht="20.100000000000001" customHeight="1" x14ac:dyDescent="0.7">
      <c r="C9" s="23" t="str">
        <f t="shared" ref="C9:C64" si="1">C8</f>
        <v>ここね</v>
      </c>
      <c r="D9" s="7" t="s">
        <v>6</v>
      </c>
      <c r="E9" s="8" t="str">
        <f t="shared" si="0"/>
        <v>ここね03</v>
      </c>
      <c r="F9" s="22" t="s">
        <v>77</v>
      </c>
      <c r="G9" s="22" t="s">
        <v>77</v>
      </c>
      <c r="H9" s="22" t="s">
        <v>77</v>
      </c>
      <c r="I9" s="22" t="s">
        <v>77</v>
      </c>
      <c r="J9" s="22" t="s">
        <v>77</v>
      </c>
      <c r="K9" s="22" t="s">
        <v>77</v>
      </c>
      <c r="L9" s="22" t="s">
        <v>77</v>
      </c>
      <c r="M9" s="22" t="s">
        <v>77</v>
      </c>
      <c r="N9" s="22" t="s">
        <v>77</v>
      </c>
      <c r="O9" s="22" t="s">
        <v>77</v>
      </c>
      <c r="P9" s="22" t="s">
        <v>77</v>
      </c>
      <c r="Q9" s="22" t="s">
        <v>77</v>
      </c>
      <c r="R9" s="22" t="s">
        <v>77</v>
      </c>
      <c r="S9" s="22" t="s">
        <v>77</v>
      </c>
      <c r="T9" s="22" t="s">
        <v>77</v>
      </c>
      <c r="U9" s="22" t="s">
        <v>77</v>
      </c>
      <c r="V9" s="22" t="s">
        <v>77</v>
      </c>
      <c r="W9" s="22" t="s">
        <v>77</v>
      </c>
      <c r="X9" s="22" t="s">
        <v>77</v>
      </c>
      <c r="Y9" s="22" t="s">
        <v>77</v>
      </c>
      <c r="Z9" s="22" t="s">
        <v>77</v>
      </c>
      <c r="AA9" s="110"/>
      <c r="AB9" s="102"/>
      <c r="AC9" s="115"/>
      <c r="AD9" s="102"/>
      <c r="AE9" s="9"/>
      <c r="AF9" s="101"/>
      <c r="AG9" s="101"/>
      <c r="AH9" s="102"/>
      <c r="AI9" s="101"/>
    </row>
    <row r="10" spans="3:35" ht="20.100000000000001" customHeight="1" x14ac:dyDescent="0.7">
      <c r="C10" s="23" t="str">
        <f t="shared" si="1"/>
        <v>ここね</v>
      </c>
      <c r="D10" s="7" t="s">
        <v>7</v>
      </c>
      <c r="E10" s="8" t="str">
        <f t="shared" si="0"/>
        <v>ここね04</v>
      </c>
      <c r="F10" s="22" t="s">
        <v>77</v>
      </c>
      <c r="G10" s="22" t="s">
        <v>77</v>
      </c>
      <c r="H10" s="22" t="s">
        <v>77</v>
      </c>
      <c r="I10" s="22" t="s">
        <v>77</v>
      </c>
      <c r="J10" s="22" t="s">
        <v>77</v>
      </c>
      <c r="K10" s="22" t="s">
        <v>77</v>
      </c>
      <c r="L10" s="22" t="s">
        <v>77</v>
      </c>
      <c r="M10" s="22" t="s">
        <v>77</v>
      </c>
      <c r="N10" s="22" t="s">
        <v>77</v>
      </c>
      <c r="O10" s="22" t="s">
        <v>77</v>
      </c>
      <c r="P10" s="22" t="s">
        <v>77</v>
      </c>
      <c r="Q10" s="22" t="s">
        <v>77</v>
      </c>
      <c r="R10" s="22" t="s">
        <v>77</v>
      </c>
      <c r="S10" s="22" t="s">
        <v>77</v>
      </c>
      <c r="T10" s="22" t="s">
        <v>77</v>
      </c>
      <c r="U10" s="22" t="s">
        <v>77</v>
      </c>
      <c r="V10" s="22" t="s">
        <v>77</v>
      </c>
      <c r="W10" s="22" t="s">
        <v>77</v>
      </c>
      <c r="X10" s="22" t="s">
        <v>77</v>
      </c>
      <c r="Y10" s="22" t="s">
        <v>77</v>
      </c>
      <c r="Z10" s="22" t="s">
        <v>77</v>
      </c>
      <c r="AA10" s="111"/>
      <c r="AB10" s="100"/>
      <c r="AC10" s="115"/>
      <c r="AD10" s="100"/>
      <c r="AE10" s="9"/>
      <c r="AF10" s="102"/>
      <c r="AG10" s="102"/>
      <c r="AH10" s="100"/>
      <c r="AI10" s="102"/>
    </row>
    <row r="11" spans="3:35" ht="20.100000000000001" customHeight="1" x14ac:dyDescent="0.7">
      <c r="C11" s="23" t="str">
        <f t="shared" si="1"/>
        <v>ここね</v>
      </c>
      <c r="D11" s="7" t="s">
        <v>8</v>
      </c>
      <c r="E11" s="8" t="str">
        <f t="shared" si="0"/>
        <v>ここね05</v>
      </c>
      <c r="F11" s="22" t="s">
        <v>77</v>
      </c>
      <c r="G11" s="22" t="s">
        <v>77</v>
      </c>
      <c r="H11" s="22" t="s">
        <v>77</v>
      </c>
      <c r="I11" s="22" t="s">
        <v>77</v>
      </c>
      <c r="J11" s="22" t="s">
        <v>77</v>
      </c>
      <c r="K11" s="22" t="s">
        <v>77</v>
      </c>
      <c r="L11" s="22" t="s">
        <v>77</v>
      </c>
      <c r="M11" s="22" t="s">
        <v>77</v>
      </c>
      <c r="N11" s="22" t="s">
        <v>144</v>
      </c>
      <c r="O11" s="22" t="s">
        <v>77</v>
      </c>
      <c r="P11" s="22" t="s">
        <v>77</v>
      </c>
      <c r="Q11" s="22" t="s">
        <v>77</v>
      </c>
      <c r="R11" s="22" t="s">
        <v>77</v>
      </c>
      <c r="S11" s="22" t="s">
        <v>77</v>
      </c>
      <c r="T11" s="22" t="s">
        <v>77</v>
      </c>
      <c r="U11" s="22" t="s">
        <v>77</v>
      </c>
      <c r="V11" s="22" t="s">
        <v>77</v>
      </c>
      <c r="W11" s="22" t="s">
        <v>144</v>
      </c>
      <c r="X11" s="22" t="s">
        <v>144</v>
      </c>
      <c r="Y11" s="22" t="s">
        <v>77</v>
      </c>
      <c r="Z11" s="22" t="s">
        <v>77</v>
      </c>
      <c r="AA11" s="113"/>
      <c r="AB11" s="101"/>
      <c r="AC11" s="116"/>
      <c r="AD11" s="101"/>
      <c r="AE11" s="9"/>
      <c r="AF11" s="9"/>
      <c r="AG11" s="9"/>
      <c r="AH11" s="101"/>
      <c r="AI11" s="100"/>
    </row>
    <row r="12" spans="3:35" ht="20.100000000000001" customHeight="1" x14ac:dyDescent="0.7">
      <c r="C12" s="23" t="str">
        <f t="shared" si="1"/>
        <v>ここね</v>
      </c>
      <c r="D12" s="7" t="s">
        <v>9</v>
      </c>
      <c r="E12" s="8" t="str">
        <f t="shared" si="0"/>
        <v>ここね06</v>
      </c>
      <c r="F12" s="22" t="s">
        <v>77</v>
      </c>
      <c r="G12" s="22" t="s">
        <v>77</v>
      </c>
      <c r="H12" s="22" t="s">
        <v>77</v>
      </c>
      <c r="I12" s="22" t="s">
        <v>77</v>
      </c>
      <c r="J12" s="22" t="s">
        <v>77</v>
      </c>
      <c r="K12" s="22" t="s">
        <v>77</v>
      </c>
      <c r="L12" s="22" t="s">
        <v>77</v>
      </c>
      <c r="M12" s="22" t="s">
        <v>77</v>
      </c>
      <c r="N12" s="22" t="s">
        <v>144</v>
      </c>
      <c r="O12" s="22" t="s">
        <v>77</v>
      </c>
      <c r="P12" s="22" t="s">
        <v>77</v>
      </c>
      <c r="Q12" s="22" t="s">
        <v>77</v>
      </c>
      <c r="R12" s="22" t="s">
        <v>144</v>
      </c>
      <c r="S12" s="22" t="s">
        <v>77</v>
      </c>
      <c r="T12" s="22" t="s">
        <v>77</v>
      </c>
      <c r="U12" s="22" t="s">
        <v>77</v>
      </c>
      <c r="V12" s="22" t="s">
        <v>77</v>
      </c>
      <c r="W12" s="22" t="s">
        <v>77</v>
      </c>
      <c r="X12" s="22" t="s">
        <v>77</v>
      </c>
      <c r="Y12" s="22" t="s">
        <v>77</v>
      </c>
      <c r="Z12" s="22" t="s">
        <v>77</v>
      </c>
      <c r="AA12" s="110"/>
      <c r="AB12" s="101"/>
      <c r="AC12" s="117"/>
      <c r="AD12" s="101"/>
      <c r="AE12" s="9"/>
      <c r="AF12" s="9"/>
      <c r="AG12" s="9"/>
      <c r="AH12" s="101"/>
      <c r="AI12" s="101"/>
    </row>
    <row r="13" spans="3:35" ht="20.100000000000001" customHeight="1" x14ac:dyDescent="0.7">
      <c r="C13" s="23" t="str">
        <f t="shared" si="1"/>
        <v>ここね</v>
      </c>
      <c r="D13" s="7" t="s">
        <v>10</v>
      </c>
      <c r="E13" s="8" t="str">
        <f t="shared" si="0"/>
        <v>ここね07</v>
      </c>
      <c r="F13" s="22" t="s">
        <v>77</v>
      </c>
      <c r="G13" s="22" t="s">
        <v>77</v>
      </c>
      <c r="H13" s="22" t="s">
        <v>77</v>
      </c>
      <c r="I13" s="22" t="s">
        <v>77</v>
      </c>
      <c r="J13" s="22" t="s">
        <v>77</v>
      </c>
      <c r="K13" s="22" t="s">
        <v>77</v>
      </c>
      <c r="L13" s="22" t="s">
        <v>77</v>
      </c>
      <c r="M13" s="22" t="s">
        <v>77</v>
      </c>
      <c r="N13" s="22" t="s">
        <v>78</v>
      </c>
      <c r="O13" s="22" t="s">
        <v>77</v>
      </c>
      <c r="P13" s="22" t="s">
        <v>77</v>
      </c>
      <c r="Q13" s="22" t="s">
        <v>77</v>
      </c>
      <c r="R13" s="22" t="s">
        <v>78</v>
      </c>
      <c r="S13" s="22" t="s">
        <v>77</v>
      </c>
      <c r="T13" s="22" t="s">
        <v>77</v>
      </c>
      <c r="U13" s="22" t="s">
        <v>77</v>
      </c>
      <c r="V13" s="22" t="s">
        <v>77</v>
      </c>
      <c r="W13" s="22" t="s">
        <v>144</v>
      </c>
      <c r="X13" s="22" t="s">
        <v>144</v>
      </c>
      <c r="Y13" s="22" t="s">
        <v>77</v>
      </c>
      <c r="Z13" s="22" t="s">
        <v>77</v>
      </c>
      <c r="AA13" s="111"/>
      <c r="AB13" s="101"/>
      <c r="AC13" s="115"/>
      <c r="AD13" s="101"/>
      <c r="AE13" s="9"/>
      <c r="AF13" s="100">
        <f ca="1">AF13</f>
        <v>0</v>
      </c>
      <c r="AG13" s="9"/>
      <c r="AH13" s="102"/>
      <c r="AI13" s="101"/>
    </row>
    <row r="14" spans="3:35" ht="20.100000000000001" customHeight="1" x14ac:dyDescent="0.7">
      <c r="C14" s="23" t="str">
        <f t="shared" si="1"/>
        <v>ここね</v>
      </c>
      <c r="D14" s="7" t="s">
        <v>11</v>
      </c>
      <c r="E14" s="8" t="str">
        <f t="shared" si="0"/>
        <v>ここね08</v>
      </c>
      <c r="F14" s="22" t="s">
        <v>77</v>
      </c>
      <c r="G14" s="22" t="s">
        <v>77</v>
      </c>
      <c r="H14" s="22" t="s">
        <v>77</v>
      </c>
      <c r="I14" s="22" t="s">
        <v>77</v>
      </c>
      <c r="J14" s="22" t="s">
        <v>77</v>
      </c>
      <c r="K14" s="22" t="s">
        <v>77</v>
      </c>
      <c r="L14" s="22" t="s">
        <v>77</v>
      </c>
      <c r="M14" s="22" t="s">
        <v>77</v>
      </c>
      <c r="N14" s="22" t="s">
        <v>144</v>
      </c>
      <c r="O14" s="22" t="s">
        <v>77</v>
      </c>
      <c r="P14" s="22" t="s">
        <v>77</v>
      </c>
      <c r="Q14" s="22" t="s">
        <v>77</v>
      </c>
      <c r="R14" s="22" t="s">
        <v>144</v>
      </c>
      <c r="S14" s="22" t="s">
        <v>77</v>
      </c>
      <c r="T14" s="22" t="s">
        <v>77</v>
      </c>
      <c r="U14" s="22" t="s">
        <v>77</v>
      </c>
      <c r="V14" s="22" t="s">
        <v>77</v>
      </c>
      <c r="W14" s="22" t="s">
        <v>77</v>
      </c>
      <c r="X14" s="22" t="s">
        <v>77</v>
      </c>
      <c r="Y14" s="22" t="s">
        <v>77</v>
      </c>
      <c r="Z14" s="22" t="s">
        <v>77</v>
      </c>
      <c r="AA14" s="113"/>
      <c r="AB14" s="101"/>
      <c r="AC14" s="115"/>
      <c r="AD14" s="100"/>
      <c r="AE14" s="9"/>
      <c r="AF14" s="101"/>
      <c r="AG14" s="9"/>
      <c r="AH14" s="100"/>
      <c r="AI14" s="102"/>
    </row>
    <row r="15" spans="3:35" ht="20.100000000000001" customHeight="1" x14ac:dyDescent="0.7">
      <c r="C15" s="23" t="str">
        <f t="shared" si="1"/>
        <v>ここね</v>
      </c>
      <c r="D15" s="7" t="s">
        <v>12</v>
      </c>
      <c r="E15" s="8" t="str">
        <f t="shared" si="0"/>
        <v>ここね09</v>
      </c>
      <c r="F15" s="22" t="s">
        <v>77</v>
      </c>
      <c r="G15" s="22" t="s">
        <v>77</v>
      </c>
      <c r="H15" s="22" t="s">
        <v>77</v>
      </c>
      <c r="I15" s="22" t="s">
        <v>77</v>
      </c>
      <c r="J15" s="22" t="s">
        <v>77</v>
      </c>
      <c r="K15" s="22" t="s">
        <v>77</v>
      </c>
      <c r="L15" s="22" t="s">
        <v>77</v>
      </c>
      <c r="M15" s="22" t="s">
        <v>77</v>
      </c>
      <c r="N15" s="22" t="s">
        <v>77</v>
      </c>
      <c r="O15" s="22" t="s">
        <v>77</v>
      </c>
      <c r="P15" s="22" t="s">
        <v>77</v>
      </c>
      <c r="Q15" s="22" t="s">
        <v>77</v>
      </c>
      <c r="R15" s="22" t="s">
        <v>77</v>
      </c>
      <c r="S15" s="22" t="s">
        <v>77</v>
      </c>
      <c r="T15" s="22" t="s">
        <v>77</v>
      </c>
      <c r="U15" s="22" t="s">
        <v>77</v>
      </c>
      <c r="V15" s="22" t="s">
        <v>77</v>
      </c>
      <c r="W15" s="22" t="s">
        <v>77</v>
      </c>
      <c r="X15" s="22" t="s">
        <v>77</v>
      </c>
      <c r="Y15" s="22" t="s">
        <v>77</v>
      </c>
      <c r="Z15" s="22" t="s">
        <v>77</v>
      </c>
      <c r="AA15" s="110"/>
      <c r="AB15" s="101"/>
      <c r="AC15" s="115"/>
      <c r="AD15" s="101"/>
      <c r="AE15" s="9"/>
      <c r="AF15" s="101"/>
      <c r="AG15" s="9"/>
      <c r="AH15" s="101"/>
      <c r="AI15" s="100"/>
    </row>
    <row r="16" spans="3:35" ht="20.100000000000001" customHeight="1" x14ac:dyDescent="0.7">
      <c r="C16" s="23" t="str">
        <f t="shared" si="1"/>
        <v>ここね</v>
      </c>
      <c r="D16" s="7" t="s">
        <v>13</v>
      </c>
      <c r="E16" s="8" t="str">
        <f t="shared" si="0"/>
        <v>ここね10</v>
      </c>
      <c r="F16" s="22" t="s">
        <v>144</v>
      </c>
      <c r="G16" s="22" t="s">
        <v>77</v>
      </c>
      <c r="H16" s="22" t="s">
        <v>144</v>
      </c>
      <c r="I16" s="22" t="s">
        <v>77</v>
      </c>
      <c r="J16" s="22" t="s">
        <v>77</v>
      </c>
      <c r="K16" s="22" t="s">
        <v>77</v>
      </c>
      <c r="L16" s="22" t="s">
        <v>77</v>
      </c>
      <c r="M16" s="22" t="s">
        <v>77</v>
      </c>
      <c r="N16" s="22" t="s">
        <v>144</v>
      </c>
      <c r="O16" s="22" t="s">
        <v>77</v>
      </c>
      <c r="P16" s="22" t="s">
        <v>77</v>
      </c>
      <c r="Q16" s="22" t="s">
        <v>77</v>
      </c>
      <c r="R16" s="22" t="s">
        <v>144</v>
      </c>
      <c r="S16" s="22" t="s">
        <v>77</v>
      </c>
      <c r="T16" s="22" t="s">
        <v>77</v>
      </c>
      <c r="U16" s="22" t="s">
        <v>77</v>
      </c>
      <c r="V16" s="22" t="s">
        <v>77</v>
      </c>
      <c r="W16" s="22" t="s">
        <v>77</v>
      </c>
      <c r="X16" s="22" t="s">
        <v>77</v>
      </c>
      <c r="Y16" s="22" t="s">
        <v>144</v>
      </c>
      <c r="Z16" s="22" t="s">
        <v>77</v>
      </c>
      <c r="AA16" s="110"/>
      <c r="AB16" s="102"/>
      <c r="AC16" s="115"/>
      <c r="AD16" s="102"/>
      <c r="AE16" s="9"/>
      <c r="AF16" s="102"/>
      <c r="AG16" s="9"/>
      <c r="AH16" s="101"/>
      <c r="AI16" s="101"/>
    </row>
    <row r="17" spans="3:35" ht="20.100000000000001" customHeight="1" x14ac:dyDescent="0.7">
      <c r="C17" s="23" t="str">
        <f t="shared" si="1"/>
        <v>ここね</v>
      </c>
      <c r="D17" s="7" t="s">
        <v>14</v>
      </c>
      <c r="E17" s="8" t="str">
        <f t="shared" si="0"/>
        <v>ここね11</v>
      </c>
      <c r="F17" s="22" t="s">
        <v>77</v>
      </c>
      <c r="G17" s="22" t="s">
        <v>77</v>
      </c>
      <c r="H17" s="22" t="s">
        <v>77</v>
      </c>
      <c r="I17" s="22" t="s">
        <v>77</v>
      </c>
      <c r="J17" s="22" t="s">
        <v>77</v>
      </c>
      <c r="K17" s="22" t="s">
        <v>77</v>
      </c>
      <c r="L17" s="22" t="s">
        <v>77</v>
      </c>
      <c r="M17" s="22" t="s">
        <v>77</v>
      </c>
      <c r="N17" s="22" t="s">
        <v>144</v>
      </c>
      <c r="O17" s="22" t="s">
        <v>77</v>
      </c>
      <c r="P17" s="22" t="s">
        <v>77</v>
      </c>
      <c r="Q17" s="22" t="s">
        <v>77</v>
      </c>
      <c r="R17" s="22" t="s">
        <v>77</v>
      </c>
      <c r="S17" s="22" t="s">
        <v>77</v>
      </c>
      <c r="T17" s="22" t="s">
        <v>77</v>
      </c>
      <c r="U17" s="22" t="s">
        <v>77</v>
      </c>
      <c r="V17" s="22" t="s">
        <v>77</v>
      </c>
      <c r="W17" s="22" t="s">
        <v>77</v>
      </c>
      <c r="X17" s="22" t="s">
        <v>77</v>
      </c>
      <c r="Y17" s="22" t="s">
        <v>77</v>
      </c>
      <c r="Z17" s="22" t="s">
        <v>77</v>
      </c>
      <c r="AA17" s="100"/>
      <c r="AB17" s="9"/>
      <c r="AC17" s="115"/>
      <c r="AD17" s="9"/>
      <c r="AE17" s="9"/>
      <c r="AF17" s="9"/>
      <c r="AG17" s="9"/>
      <c r="AH17" s="102"/>
      <c r="AI17" s="101"/>
    </row>
    <row r="18" spans="3:35" ht="20.100000000000001" customHeight="1" x14ac:dyDescent="0.7">
      <c r="C18" s="23" t="str">
        <f t="shared" si="1"/>
        <v>ここね</v>
      </c>
      <c r="D18" s="7" t="s">
        <v>15</v>
      </c>
      <c r="E18" s="8" t="str">
        <f t="shared" si="0"/>
        <v>ここね12</v>
      </c>
      <c r="F18" s="22" t="s">
        <v>144</v>
      </c>
      <c r="G18" s="22" t="s">
        <v>77</v>
      </c>
      <c r="H18" s="22" t="s">
        <v>77</v>
      </c>
      <c r="I18" s="22" t="s">
        <v>77</v>
      </c>
      <c r="J18" s="22" t="s">
        <v>77</v>
      </c>
      <c r="K18" s="22" t="s">
        <v>77</v>
      </c>
      <c r="L18" s="22" t="s">
        <v>77</v>
      </c>
      <c r="M18" s="22" t="s">
        <v>77</v>
      </c>
      <c r="N18" s="22" t="s">
        <v>78</v>
      </c>
      <c r="O18" s="22" t="s">
        <v>77</v>
      </c>
      <c r="P18" s="22" t="s">
        <v>77</v>
      </c>
      <c r="Q18" s="22" t="s">
        <v>77</v>
      </c>
      <c r="R18" s="22" t="s">
        <v>144</v>
      </c>
      <c r="S18" s="22" t="s">
        <v>77</v>
      </c>
      <c r="T18" s="22" t="s">
        <v>77</v>
      </c>
      <c r="U18" s="22" t="s">
        <v>77</v>
      </c>
      <c r="V18" s="22" t="s">
        <v>77</v>
      </c>
      <c r="W18" s="22" t="s">
        <v>77</v>
      </c>
      <c r="X18" s="22" t="s">
        <v>77</v>
      </c>
      <c r="Y18" s="22" t="s">
        <v>77</v>
      </c>
      <c r="Z18" s="22" t="s">
        <v>77</v>
      </c>
      <c r="AA18" s="101"/>
      <c r="AB18" s="9"/>
      <c r="AC18" s="115"/>
      <c r="AD18" s="9"/>
      <c r="AE18" s="9"/>
      <c r="AF18" s="9"/>
      <c r="AG18" s="9"/>
      <c r="AH18" s="100"/>
      <c r="AI18" s="102"/>
    </row>
    <row r="19" spans="3:35" ht="20.100000000000001" customHeight="1" x14ac:dyDescent="0.7">
      <c r="C19" s="23" t="str">
        <f t="shared" si="1"/>
        <v>ここね</v>
      </c>
      <c r="D19" s="7" t="s">
        <v>16</v>
      </c>
      <c r="E19" s="8" t="str">
        <f t="shared" si="0"/>
        <v>ここね13</v>
      </c>
      <c r="F19" s="22" t="s">
        <v>77</v>
      </c>
      <c r="G19" s="22" t="s">
        <v>77</v>
      </c>
      <c r="H19" s="22" t="s">
        <v>77</v>
      </c>
      <c r="I19" s="22" t="s">
        <v>77</v>
      </c>
      <c r="J19" s="22" t="s">
        <v>77</v>
      </c>
      <c r="K19" s="22" t="s">
        <v>77</v>
      </c>
      <c r="L19" s="22" t="s">
        <v>77</v>
      </c>
      <c r="M19" s="22" t="s">
        <v>77</v>
      </c>
      <c r="N19" s="22" t="s">
        <v>78</v>
      </c>
      <c r="O19" s="22" t="s">
        <v>77</v>
      </c>
      <c r="P19" s="22" t="s">
        <v>77</v>
      </c>
      <c r="Q19" s="22" t="s">
        <v>77</v>
      </c>
      <c r="R19" s="22" t="s">
        <v>78</v>
      </c>
      <c r="S19" s="22" t="s">
        <v>144</v>
      </c>
      <c r="T19" s="22" t="s">
        <v>77</v>
      </c>
      <c r="U19" s="22" t="s">
        <v>77</v>
      </c>
      <c r="V19" s="22" t="s">
        <v>77</v>
      </c>
      <c r="W19" s="22" t="s">
        <v>77</v>
      </c>
      <c r="X19" s="22" t="s">
        <v>77</v>
      </c>
      <c r="Y19" s="22" t="s">
        <v>77</v>
      </c>
      <c r="Z19" s="22" t="s">
        <v>77</v>
      </c>
      <c r="AA19" s="101"/>
      <c r="AB19" s="9"/>
      <c r="AC19" s="116"/>
      <c r="AD19" s="9"/>
      <c r="AE19" s="9"/>
      <c r="AF19" s="9"/>
      <c r="AG19" s="9"/>
      <c r="AH19" s="101"/>
      <c r="AI19" s="100"/>
    </row>
    <row r="20" spans="3:35" ht="20.100000000000001" customHeight="1" x14ac:dyDescent="0.7">
      <c r="C20" s="23" t="str">
        <f t="shared" si="1"/>
        <v>ここね</v>
      </c>
      <c r="D20" s="7" t="s">
        <v>17</v>
      </c>
      <c r="E20" s="8" t="str">
        <f t="shared" si="0"/>
        <v>ここね14</v>
      </c>
      <c r="F20" s="22" t="s">
        <v>77</v>
      </c>
      <c r="G20" s="22" t="s">
        <v>77</v>
      </c>
      <c r="H20" s="22" t="s">
        <v>77</v>
      </c>
      <c r="I20" s="22" t="s">
        <v>77</v>
      </c>
      <c r="J20" s="22" t="s">
        <v>77</v>
      </c>
      <c r="K20" s="22" t="s">
        <v>77</v>
      </c>
      <c r="L20" s="22" t="s">
        <v>77</v>
      </c>
      <c r="M20" s="22" t="s">
        <v>77</v>
      </c>
      <c r="N20" s="22" t="s">
        <v>78</v>
      </c>
      <c r="O20" s="22" t="s">
        <v>77</v>
      </c>
      <c r="P20" s="22" t="s">
        <v>77</v>
      </c>
      <c r="Q20" s="22" t="s">
        <v>77</v>
      </c>
      <c r="R20" s="22" t="s">
        <v>144</v>
      </c>
      <c r="S20" s="22" t="s">
        <v>77</v>
      </c>
      <c r="T20" s="22" t="s">
        <v>77</v>
      </c>
      <c r="U20" s="22" t="s">
        <v>77</v>
      </c>
      <c r="V20" s="22" t="s">
        <v>77</v>
      </c>
      <c r="W20" s="22" t="s">
        <v>77</v>
      </c>
      <c r="X20" s="22" t="s">
        <v>77</v>
      </c>
      <c r="Y20" s="22" t="s">
        <v>77</v>
      </c>
      <c r="Z20" s="22" t="s">
        <v>77</v>
      </c>
      <c r="AA20" s="102"/>
      <c r="AB20" s="9"/>
      <c r="AC20" s="9"/>
      <c r="AD20" s="9"/>
      <c r="AE20" s="9"/>
      <c r="AF20" s="9"/>
      <c r="AG20" s="9"/>
      <c r="AH20" s="101"/>
      <c r="AI20" s="101"/>
    </row>
    <row r="21" spans="3:35" ht="20.100000000000001" customHeight="1" x14ac:dyDescent="0.7">
      <c r="C21" s="23" t="str">
        <f t="shared" si="1"/>
        <v>ここね</v>
      </c>
      <c r="D21" s="7" t="s">
        <v>18</v>
      </c>
      <c r="E21" s="8" t="str">
        <f t="shared" si="0"/>
        <v>ここね15</v>
      </c>
      <c r="F21" s="22" t="s">
        <v>77</v>
      </c>
      <c r="G21" s="22" t="s">
        <v>77</v>
      </c>
      <c r="H21" s="22" t="s">
        <v>77</v>
      </c>
      <c r="I21" s="22" t="s">
        <v>77</v>
      </c>
      <c r="J21" s="22" t="s">
        <v>77</v>
      </c>
      <c r="K21" s="22" t="s">
        <v>77</v>
      </c>
      <c r="L21" s="22" t="s">
        <v>77</v>
      </c>
      <c r="M21" s="22" t="s">
        <v>77</v>
      </c>
      <c r="N21" s="22" t="s">
        <v>77</v>
      </c>
      <c r="O21" s="22" t="s">
        <v>77</v>
      </c>
      <c r="P21" s="22" t="s">
        <v>77</v>
      </c>
      <c r="Q21" s="22" t="s">
        <v>77</v>
      </c>
      <c r="R21" s="22" t="s">
        <v>77</v>
      </c>
      <c r="S21" s="22" t="s">
        <v>77</v>
      </c>
      <c r="T21" s="22" t="s">
        <v>77</v>
      </c>
      <c r="U21" s="22" t="s">
        <v>77</v>
      </c>
      <c r="V21" s="22" t="s">
        <v>77</v>
      </c>
      <c r="W21" s="22" t="s">
        <v>77</v>
      </c>
      <c r="X21" s="22" t="s">
        <v>77</v>
      </c>
      <c r="Y21" s="22" t="s">
        <v>77</v>
      </c>
      <c r="Z21" s="22" t="s">
        <v>77</v>
      </c>
      <c r="AA21" s="100"/>
      <c r="AB21" s="9"/>
      <c r="AC21" s="9"/>
      <c r="AD21" s="9"/>
      <c r="AE21" s="9"/>
      <c r="AF21" s="9"/>
      <c r="AG21" s="9"/>
      <c r="AH21" s="102"/>
      <c r="AI21" s="101"/>
    </row>
    <row r="22" spans="3:35" ht="20.100000000000001" customHeight="1" x14ac:dyDescent="0.7">
      <c r="C22" s="23" t="str">
        <f t="shared" si="1"/>
        <v>ここね</v>
      </c>
      <c r="D22" s="7" t="s">
        <v>20</v>
      </c>
      <c r="E22" s="8" t="str">
        <f t="shared" si="0"/>
        <v>ここね16</v>
      </c>
      <c r="F22" s="22" t="s">
        <v>77</v>
      </c>
      <c r="G22" s="22" t="s">
        <v>77</v>
      </c>
      <c r="H22" s="22" t="s">
        <v>77</v>
      </c>
      <c r="I22" s="22" t="s">
        <v>77</v>
      </c>
      <c r="J22" s="22" t="s">
        <v>77</v>
      </c>
      <c r="K22" s="22" t="s">
        <v>77</v>
      </c>
      <c r="L22" s="22" t="s">
        <v>77</v>
      </c>
      <c r="M22" s="22" t="s">
        <v>77</v>
      </c>
      <c r="N22" s="22" t="s">
        <v>143</v>
      </c>
      <c r="O22" s="22" t="s">
        <v>77</v>
      </c>
      <c r="P22" s="22" t="s">
        <v>77</v>
      </c>
      <c r="Q22" s="22" t="s">
        <v>77</v>
      </c>
      <c r="R22" s="22" t="s">
        <v>77</v>
      </c>
      <c r="S22" s="22" t="s">
        <v>77</v>
      </c>
      <c r="T22" s="22" t="s">
        <v>77</v>
      </c>
      <c r="U22" s="22" t="s">
        <v>77</v>
      </c>
      <c r="V22" s="22" t="s">
        <v>77</v>
      </c>
      <c r="W22" s="22" t="s">
        <v>143</v>
      </c>
      <c r="X22" s="22" t="s">
        <v>77</v>
      </c>
      <c r="Y22" s="22" t="s">
        <v>77</v>
      </c>
      <c r="Z22" s="22" t="s">
        <v>77</v>
      </c>
      <c r="AA22" s="102"/>
      <c r="AB22" s="9"/>
      <c r="AC22" s="9"/>
      <c r="AD22" s="9"/>
      <c r="AE22" s="9"/>
      <c r="AF22" s="9"/>
      <c r="AG22" s="9"/>
      <c r="AH22" s="9"/>
      <c r="AI22" s="102"/>
    </row>
    <row r="23" spans="3:35" ht="20.100000000000001" customHeight="1" x14ac:dyDescent="0.7">
      <c r="C23" s="23" t="str">
        <f t="shared" si="1"/>
        <v>ここね</v>
      </c>
      <c r="D23" s="7" t="s">
        <v>21</v>
      </c>
      <c r="E23" s="8" t="str">
        <f t="shared" si="0"/>
        <v>ここね17</v>
      </c>
      <c r="F23" s="22" t="s">
        <v>77</v>
      </c>
      <c r="G23" s="22" t="s">
        <v>77</v>
      </c>
      <c r="H23" s="22" t="s">
        <v>77</v>
      </c>
      <c r="I23" s="22" t="s">
        <v>77</v>
      </c>
      <c r="J23" s="22" t="s">
        <v>77</v>
      </c>
      <c r="K23" s="22" t="s">
        <v>77</v>
      </c>
      <c r="L23" s="22" t="s">
        <v>77</v>
      </c>
      <c r="M23" s="22" t="s">
        <v>77</v>
      </c>
      <c r="N23" s="22" t="s">
        <v>78</v>
      </c>
      <c r="O23" s="22" t="s">
        <v>77</v>
      </c>
      <c r="P23" s="22" t="s">
        <v>77</v>
      </c>
      <c r="Q23" s="22" t="s">
        <v>77</v>
      </c>
      <c r="R23" s="22" t="s">
        <v>77</v>
      </c>
      <c r="S23" s="22" t="s">
        <v>77</v>
      </c>
      <c r="T23" s="22" t="s">
        <v>77</v>
      </c>
      <c r="U23" s="22" t="s">
        <v>77</v>
      </c>
      <c r="V23" s="22" t="s">
        <v>77</v>
      </c>
      <c r="W23" s="22" t="s">
        <v>77</v>
      </c>
      <c r="X23" s="22" t="s">
        <v>77</v>
      </c>
      <c r="Y23" s="22" t="s">
        <v>77</v>
      </c>
      <c r="Z23" s="22" t="s">
        <v>77</v>
      </c>
      <c r="AA23" s="100"/>
      <c r="AB23" s="9"/>
      <c r="AC23" s="9"/>
      <c r="AD23" s="9"/>
      <c r="AE23" s="9"/>
      <c r="AF23" s="9"/>
      <c r="AG23" s="9"/>
      <c r="AH23" s="9"/>
      <c r="AI23" s="117"/>
    </row>
    <row r="24" spans="3:35" ht="20.100000000000001" customHeight="1" x14ac:dyDescent="0.7">
      <c r="C24" s="23" t="str">
        <f t="shared" si="1"/>
        <v>ここね</v>
      </c>
      <c r="D24" s="7" t="s">
        <v>22</v>
      </c>
      <c r="E24" s="8" t="str">
        <f t="shared" si="0"/>
        <v>ここね18</v>
      </c>
      <c r="F24" s="22" t="s">
        <v>77</v>
      </c>
      <c r="G24" s="22" t="s">
        <v>77</v>
      </c>
      <c r="H24" s="22" t="s">
        <v>77</v>
      </c>
      <c r="I24" s="22" t="s">
        <v>77</v>
      </c>
      <c r="J24" s="22" t="s">
        <v>77</v>
      </c>
      <c r="K24" s="22" t="s">
        <v>77</v>
      </c>
      <c r="L24" s="22" t="s">
        <v>77</v>
      </c>
      <c r="M24" s="22" t="s">
        <v>77</v>
      </c>
      <c r="N24" s="22" t="s">
        <v>77</v>
      </c>
      <c r="O24" s="22" t="s">
        <v>77</v>
      </c>
      <c r="P24" s="22" t="s">
        <v>77</v>
      </c>
      <c r="Q24" s="22" t="s">
        <v>77</v>
      </c>
      <c r="R24" s="22" t="s">
        <v>77</v>
      </c>
      <c r="S24" s="22" t="s">
        <v>77</v>
      </c>
      <c r="T24" s="22" t="s">
        <v>77</v>
      </c>
      <c r="U24" s="22" t="s">
        <v>77</v>
      </c>
      <c r="V24" s="22" t="s">
        <v>77</v>
      </c>
      <c r="W24" s="22" t="s">
        <v>77</v>
      </c>
      <c r="X24" s="22" t="s">
        <v>77</v>
      </c>
      <c r="Y24" s="22" t="s">
        <v>77</v>
      </c>
      <c r="Z24" s="22" t="s">
        <v>77</v>
      </c>
      <c r="AA24" s="101"/>
      <c r="AB24" s="9"/>
      <c r="AC24" s="9"/>
      <c r="AD24" s="9"/>
      <c r="AE24" s="9"/>
      <c r="AF24" s="9"/>
      <c r="AG24" s="9"/>
      <c r="AH24" s="9"/>
      <c r="AI24" s="115"/>
    </row>
    <row r="25" spans="3:35" ht="20.100000000000001" customHeight="1" x14ac:dyDescent="0.7">
      <c r="C25" s="23" t="str">
        <f t="shared" si="1"/>
        <v>ここね</v>
      </c>
      <c r="D25" s="7" t="s">
        <v>24</v>
      </c>
      <c r="E25" s="8" t="str">
        <f t="shared" si="0"/>
        <v>ここね19</v>
      </c>
      <c r="F25" s="22" t="s">
        <v>77</v>
      </c>
      <c r="G25" s="22" t="s">
        <v>77</v>
      </c>
      <c r="H25" s="22" t="s">
        <v>77</v>
      </c>
      <c r="I25" s="22" t="s">
        <v>77</v>
      </c>
      <c r="J25" s="22" t="s">
        <v>77</v>
      </c>
      <c r="K25" s="22" t="s">
        <v>77</v>
      </c>
      <c r="L25" s="22" t="s">
        <v>77</v>
      </c>
      <c r="M25" s="22" t="s">
        <v>77</v>
      </c>
      <c r="N25" s="22" t="s">
        <v>77</v>
      </c>
      <c r="O25" s="22" t="s">
        <v>77</v>
      </c>
      <c r="P25" s="22" t="s">
        <v>77</v>
      </c>
      <c r="Q25" s="22" t="s">
        <v>77</v>
      </c>
      <c r="R25" s="22" t="s">
        <v>77</v>
      </c>
      <c r="S25" s="22" t="s">
        <v>77</v>
      </c>
      <c r="T25" s="22" t="s">
        <v>77</v>
      </c>
      <c r="U25" s="22" t="s">
        <v>77</v>
      </c>
      <c r="V25" s="22" t="s">
        <v>77</v>
      </c>
      <c r="W25" s="22" t="s">
        <v>77</v>
      </c>
      <c r="X25" s="22" t="s">
        <v>77</v>
      </c>
      <c r="Y25" s="22" t="s">
        <v>77</v>
      </c>
      <c r="Z25" s="22" t="s">
        <v>77</v>
      </c>
      <c r="AA25" s="102"/>
      <c r="AB25" s="9"/>
      <c r="AC25" s="9"/>
      <c r="AD25" s="9"/>
      <c r="AE25" s="9"/>
      <c r="AF25" s="9"/>
      <c r="AG25" s="9"/>
      <c r="AH25" s="9"/>
      <c r="AI25" s="115"/>
    </row>
    <row r="26" spans="3:35" ht="20.100000000000001" customHeight="1" x14ac:dyDescent="0.7">
      <c r="C26" s="23" t="str">
        <f t="shared" si="1"/>
        <v>ここね</v>
      </c>
      <c r="D26" s="7" t="s">
        <v>25</v>
      </c>
      <c r="E26" s="8" t="str">
        <f t="shared" si="0"/>
        <v>ここね20</v>
      </c>
      <c r="F26" s="22" t="s">
        <v>77</v>
      </c>
      <c r="G26" s="22" t="s">
        <v>77</v>
      </c>
      <c r="H26" s="22" t="s">
        <v>77</v>
      </c>
      <c r="I26" s="22" t="s">
        <v>77</v>
      </c>
      <c r="J26" s="22" t="s">
        <v>77</v>
      </c>
      <c r="K26" s="22" t="s">
        <v>77</v>
      </c>
      <c r="L26" s="22" t="s">
        <v>77</v>
      </c>
      <c r="M26" s="22" t="s">
        <v>77</v>
      </c>
      <c r="N26" s="22" t="s">
        <v>77</v>
      </c>
      <c r="O26" s="22" t="s">
        <v>77</v>
      </c>
      <c r="P26" s="22" t="s">
        <v>77</v>
      </c>
      <c r="Q26" s="22" t="s">
        <v>77</v>
      </c>
      <c r="R26" s="22" t="s">
        <v>77</v>
      </c>
      <c r="S26" s="22" t="s">
        <v>77</v>
      </c>
      <c r="T26" s="22" t="s">
        <v>77</v>
      </c>
      <c r="U26" s="22" t="s">
        <v>77</v>
      </c>
      <c r="V26" s="22" t="s">
        <v>77</v>
      </c>
      <c r="W26" s="22" t="s">
        <v>77</v>
      </c>
      <c r="X26" s="22" t="s">
        <v>77</v>
      </c>
      <c r="Y26" s="22" t="s">
        <v>77</v>
      </c>
      <c r="Z26" s="22" t="s">
        <v>77</v>
      </c>
      <c r="AA26" s="9"/>
      <c r="AB26" s="9"/>
      <c r="AC26" s="9"/>
      <c r="AD26" s="9"/>
      <c r="AE26" s="9"/>
      <c r="AF26" s="9"/>
      <c r="AG26" s="9"/>
      <c r="AH26" s="9"/>
      <c r="AI26" s="115"/>
    </row>
    <row r="27" spans="3:35" ht="20.100000000000001" customHeight="1" x14ac:dyDescent="0.7">
      <c r="C27" s="23" t="str">
        <f t="shared" si="1"/>
        <v>ここね</v>
      </c>
      <c r="D27" s="7" t="s">
        <v>26</v>
      </c>
      <c r="E27" s="8" t="str">
        <f t="shared" si="0"/>
        <v>ここね21</v>
      </c>
      <c r="F27" s="22" t="s">
        <v>77</v>
      </c>
      <c r="G27" s="22" t="s">
        <v>77</v>
      </c>
      <c r="H27" s="22" t="s">
        <v>77</v>
      </c>
      <c r="I27" s="22" t="s">
        <v>77</v>
      </c>
      <c r="J27" s="22" t="s">
        <v>77</v>
      </c>
      <c r="K27" s="22" t="s">
        <v>77</v>
      </c>
      <c r="L27" s="22" t="s">
        <v>77</v>
      </c>
      <c r="M27" s="22" t="s">
        <v>77</v>
      </c>
      <c r="N27" s="22" t="s">
        <v>78</v>
      </c>
      <c r="O27" s="22" t="s">
        <v>77</v>
      </c>
      <c r="P27" s="22" t="s">
        <v>77</v>
      </c>
      <c r="Q27" s="22" t="s">
        <v>77</v>
      </c>
      <c r="R27" s="22" t="s">
        <v>78</v>
      </c>
      <c r="S27" s="22" t="s">
        <v>144</v>
      </c>
      <c r="T27" s="22" t="s">
        <v>77</v>
      </c>
      <c r="U27" s="22" t="s">
        <v>77</v>
      </c>
      <c r="V27" s="22" t="s">
        <v>77</v>
      </c>
      <c r="W27" s="22" t="s">
        <v>77</v>
      </c>
      <c r="X27" s="22" t="s">
        <v>77</v>
      </c>
      <c r="Y27" s="22" t="s">
        <v>77</v>
      </c>
      <c r="Z27" s="22" t="s">
        <v>77</v>
      </c>
      <c r="AA27" s="9"/>
      <c r="AB27" s="9"/>
      <c r="AC27" s="9"/>
      <c r="AD27" s="9"/>
      <c r="AE27" s="9"/>
      <c r="AF27" s="9"/>
      <c r="AG27" s="9"/>
      <c r="AH27" s="9"/>
      <c r="AI27" s="115"/>
    </row>
    <row r="28" spans="3:35" ht="20.100000000000001" customHeight="1" x14ac:dyDescent="0.7">
      <c r="C28" s="23" t="str">
        <f t="shared" si="1"/>
        <v>ここね</v>
      </c>
      <c r="D28" s="7" t="s">
        <v>27</v>
      </c>
      <c r="E28" s="8" t="str">
        <f t="shared" si="0"/>
        <v>ここね22</v>
      </c>
      <c r="F28" s="22" t="s">
        <v>77</v>
      </c>
      <c r="G28" s="22" t="s">
        <v>77</v>
      </c>
      <c r="H28" s="22" t="s">
        <v>77</v>
      </c>
      <c r="I28" s="22" t="s">
        <v>77</v>
      </c>
      <c r="J28" s="22" t="s">
        <v>77</v>
      </c>
      <c r="K28" s="22" t="s">
        <v>77</v>
      </c>
      <c r="L28" s="22" t="s">
        <v>77</v>
      </c>
      <c r="M28" s="22" t="s">
        <v>77</v>
      </c>
      <c r="N28" s="22" t="s">
        <v>144</v>
      </c>
      <c r="O28" s="22" t="s">
        <v>77</v>
      </c>
      <c r="P28" s="22" t="s">
        <v>77</v>
      </c>
      <c r="Q28" s="22" t="s">
        <v>77</v>
      </c>
      <c r="R28" s="22" t="s">
        <v>77</v>
      </c>
      <c r="S28" s="22" t="s">
        <v>77</v>
      </c>
      <c r="T28" s="22" t="s">
        <v>77</v>
      </c>
      <c r="U28" s="22" t="s">
        <v>77</v>
      </c>
      <c r="V28" s="22" t="s">
        <v>77</v>
      </c>
      <c r="W28" s="22" t="s">
        <v>77</v>
      </c>
      <c r="X28" s="22" t="s">
        <v>77</v>
      </c>
      <c r="Y28" s="22" t="s">
        <v>77</v>
      </c>
      <c r="Z28" s="22" t="s">
        <v>77</v>
      </c>
      <c r="AA28" s="9"/>
      <c r="AB28" s="9"/>
      <c r="AC28" s="9"/>
      <c r="AD28" s="9"/>
      <c r="AE28" s="9"/>
      <c r="AF28" s="9"/>
      <c r="AG28" s="9"/>
      <c r="AH28" s="9"/>
      <c r="AI28" s="115"/>
    </row>
    <row r="29" spans="3:35" ht="20.100000000000001" customHeight="1" x14ac:dyDescent="0.7">
      <c r="C29" s="23" t="str">
        <f t="shared" si="1"/>
        <v>ここね</v>
      </c>
      <c r="D29" s="7" t="s">
        <v>28</v>
      </c>
      <c r="E29" s="8" t="str">
        <f t="shared" si="0"/>
        <v>ここね23</v>
      </c>
      <c r="F29" s="22" t="s">
        <v>78</v>
      </c>
      <c r="G29" s="22" t="s">
        <v>77</v>
      </c>
      <c r="H29" s="22" t="s">
        <v>77</v>
      </c>
      <c r="I29" s="22" t="s">
        <v>77</v>
      </c>
      <c r="J29" s="22" t="s">
        <v>77</v>
      </c>
      <c r="K29" s="22" t="s">
        <v>77</v>
      </c>
      <c r="L29" s="22" t="s">
        <v>77</v>
      </c>
      <c r="M29" s="22" t="s">
        <v>77</v>
      </c>
      <c r="N29" s="22" t="s">
        <v>144</v>
      </c>
      <c r="O29" s="22" t="s">
        <v>77</v>
      </c>
      <c r="P29" s="22" t="s">
        <v>77</v>
      </c>
      <c r="Q29" s="22" t="s">
        <v>77</v>
      </c>
      <c r="R29" s="22" t="s">
        <v>77</v>
      </c>
      <c r="S29" s="22" t="s">
        <v>144</v>
      </c>
      <c r="T29" s="22" t="s">
        <v>77</v>
      </c>
      <c r="U29" s="22" t="s">
        <v>77</v>
      </c>
      <c r="V29" s="22" t="s">
        <v>77</v>
      </c>
      <c r="W29" s="22" t="s">
        <v>77</v>
      </c>
      <c r="X29" s="22" t="s">
        <v>77</v>
      </c>
      <c r="Y29" s="22" t="s">
        <v>77</v>
      </c>
      <c r="Z29" s="22" t="s">
        <v>77</v>
      </c>
      <c r="AA29" s="9"/>
      <c r="AB29" s="9"/>
      <c r="AC29" s="9"/>
      <c r="AD29" s="9"/>
      <c r="AE29" s="9"/>
      <c r="AF29" s="9"/>
      <c r="AG29" s="9"/>
      <c r="AH29" s="9"/>
      <c r="AI29" s="115"/>
    </row>
    <row r="30" spans="3:35" ht="20.100000000000001" customHeight="1" x14ac:dyDescent="0.7">
      <c r="C30" s="23" t="str">
        <f t="shared" si="1"/>
        <v>ここね</v>
      </c>
      <c r="D30" s="59" t="s">
        <v>29</v>
      </c>
      <c r="E30" s="8" t="str">
        <f t="shared" si="0"/>
        <v>ここね24</v>
      </c>
      <c r="F30" s="22" t="s">
        <v>77</v>
      </c>
      <c r="G30" s="22" t="s">
        <v>77</v>
      </c>
      <c r="H30" s="22" t="s">
        <v>77</v>
      </c>
      <c r="I30" s="22" t="s">
        <v>77</v>
      </c>
      <c r="J30" s="22" t="s">
        <v>77</v>
      </c>
      <c r="K30" s="22" t="s">
        <v>77</v>
      </c>
      <c r="L30" s="22" t="s">
        <v>77</v>
      </c>
      <c r="M30" s="22" t="s">
        <v>77</v>
      </c>
      <c r="N30" s="22" t="s">
        <v>78</v>
      </c>
      <c r="O30" s="22" t="s">
        <v>77</v>
      </c>
      <c r="P30" s="22" t="s">
        <v>77</v>
      </c>
      <c r="Q30" s="22" t="s">
        <v>144</v>
      </c>
      <c r="R30" s="22" t="s">
        <v>77</v>
      </c>
      <c r="S30" s="22" t="s">
        <v>144</v>
      </c>
      <c r="T30" s="22" t="s">
        <v>77</v>
      </c>
      <c r="U30" s="22" t="s">
        <v>77</v>
      </c>
      <c r="V30" s="22" t="s">
        <v>77</v>
      </c>
      <c r="W30" s="22" t="s">
        <v>77</v>
      </c>
      <c r="X30" s="22" t="s">
        <v>77</v>
      </c>
      <c r="Y30" s="22" t="s">
        <v>77</v>
      </c>
      <c r="Z30" s="22" t="s">
        <v>77</v>
      </c>
      <c r="AA30" s="9"/>
      <c r="AB30" s="9"/>
      <c r="AC30" s="9"/>
      <c r="AD30" s="9"/>
      <c r="AE30" s="9"/>
      <c r="AF30" s="9"/>
      <c r="AG30" s="9"/>
      <c r="AH30" s="9"/>
      <c r="AI30" s="115"/>
    </row>
    <row r="31" spans="3:35" ht="20.100000000000001" customHeight="1" x14ac:dyDescent="0.7">
      <c r="C31" s="23" t="str">
        <f t="shared" si="1"/>
        <v>ここね</v>
      </c>
      <c r="D31" s="7" t="s">
        <v>30</v>
      </c>
      <c r="E31" s="8" t="str">
        <f t="shared" si="0"/>
        <v>ここね25</v>
      </c>
      <c r="F31" s="22" t="s">
        <v>77</v>
      </c>
      <c r="G31" s="22" t="s">
        <v>77</v>
      </c>
      <c r="H31" s="22" t="s">
        <v>77</v>
      </c>
      <c r="I31" s="22" t="s">
        <v>77</v>
      </c>
      <c r="J31" s="22" t="s">
        <v>77</v>
      </c>
      <c r="K31" s="22" t="s">
        <v>77</v>
      </c>
      <c r="L31" s="22" t="s">
        <v>77</v>
      </c>
      <c r="M31" s="22" t="s">
        <v>77</v>
      </c>
      <c r="N31" s="22" t="s">
        <v>77</v>
      </c>
      <c r="O31" s="22" t="s">
        <v>77</v>
      </c>
      <c r="P31" s="22" t="s">
        <v>77</v>
      </c>
      <c r="Q31" s="22" t="s">
        <v>77</v>
      </c>
      <c r="R31" s="22" t="s">
        <v>77</v>
      </c>
      <c r="S31" s="22" t="s">
        <v>77</v>
      </c>
      <c r="T31" s="22" t="s">
        <v>77</v>
      </c>
      <c r="U31" s="22" t="s">
        <v>77</v>
      </c>
      <c r="V31" s="22" t="s">
        <v>77</v>
      </c>
      <c r="W31" s="22" t="s">
        <v>77</v>
      </c>
      <c r="X31" s="22" t="s">
        <v>77</v>
      </c>
      <c r="Y31" s="22" t="s">
        <v>77</v>
      </c>
      <c r="Z31" s="22" t="s">
        <v>77</v>
      </c>
      <c r="AA31" s="9"/>
      <c r="AB31" s="9"/>
      <c r="AC31" s="9"/>
      <c r="AD31" s="9"/>
      <c r="AE31" s="9"/>
      <c r="AF31" s="9"/>
      <c r="AG31" s="9"/>
      <c r="AH31" s="9"/>
      <c r="AI31" s="115"/>
    </row>
    <row r="32" spans="3:35" ht="20.100000000000001" customHeight="1" x14ac:dyDescent="0.7">
      <c r="C32" s="23" t="str">
        <f t="shared" si="1"/>
        <v>ここね</v>
      </c>
      <c r="D32" s="7" t="s">
        <v>31</v>
      </c>
      <c r="E32" s="8" t="str">
        <f t="shared" si="0"/>
        <v>ここね26</v>
      </c>
      <c r="F32" s="22" t="s">
        <v>77</v>
      </c>
      <c r="G32" s="22" t="s">
        <v>77</v>
      </c>
      <c r="H32" s="22" t="s">
        <v>77</v>
      </c>
      <c r="I32" s="22" t="s">
        <v>77</v>
      </c>
      <c r="J32" s="22" t="s">
        <v>77</v>
      </c>
      <c r="K32" s="22" t="s">
        <v>77</v>
      </c>
      <c r="L32" s="22" t="s">
        <v>77</v>
      </c>
      <c r="M32" s="22" t="s">
        <v>77</v>
      </c>
      <c r="N32" s="22" t="s">
        <v>144</v>
      </c>
      <c r="O32" s="22" t="s">
        <v>77</v>
      </c>
      <c r="P32" s="22" t="s">
        <v>77</v>
      </c>
      <c r="Q32" s="22" t="s">
        <v>77</v>
      </c>
      <c r="R32" s="22" t="s">
        <v>144</v>
      </c>
      <c r="S32" s="22" t="s">
        <v>77</v>
      </c>
      <c r="T32" s="22" t="s">
        <v>77</v>
      </c>
      <c r="U32" s="22" t="s">
        <v>77</v>
      </c>
      <c r="V32" s="22" t="s">
        <v>77</v>
      </c>
      <c r="W32" s="22" t="s">
        <v>77</v>
      </c>
      <c r="X32" s="22" t="s">
        <v>77</v>
      </c>
      <c r="Y32" s="22" t="s">
        <v>77</v>
      </c>
      <c r="Z32" s="22" t="s">
        <v>77</v>
      </c>
      <c r="AA32" s="9"/>
      <c r="AB32" s="9"/>
      <c r="AC32" s="9"/>
      <c r="AD32" s="9"/>
      <c r="AE32" s="9"/>
      <c r="AF32" s="9"/>
      <c r="AG32" s="9"/>
      <c r="AH32" s="9"/>
      <c r="AI32" s="115"/>
    </row>
    <row r="33" spans="3:35" ht="20.100000000000001" customHeight="1" x14ac:dyDescent="0.7">
      <c r="C33" s="23" t="str">
        <f t="shared" si="1"/>
        <v>ここね</v>
      </c>
      <c r="D33" s="7" t="s">
        <v>32</v>
      </c>
      <c r="E33" s="8" t="str">
        <f t="shared" si="0"/>
        <v>ここね27</v>
      </c>
      <c r="F33" s="22" t="s">
        <v>77</v>
      </c>
      <c r="G33" s="22" t="s">
        <v>77</v>
      </c>
      <c r="H33" s="22" t="s">
        <v>77</v>
      </c>
      <c r="I33" s="22" t="s">
        <v>77</v>
      </c>
      <c r="J33" s="22" t="s">
        <v>77</v>
      </c>
      <c r="K33" s="22" t="s">
        <v>77</v>
      </c>
      <c r="L33" s="22" t="s">
        <v>144</v>
      </c>
      <c r="M33" s="22" t="s">
        <v>77</v>
      </c>
      <c r="N33" s="22" t="s">
        <v>77</v>
      </c>
      <c r="O33" s="22" t="s">
        <v>77</v>
      </c>
      <c r="P33" s="22" t="s">
        <v>77</v>
      </c>
      <c r="Q33" s="22" t="s">
        <v>77</v>
      </c>
      <c r="R33" s="22" t="s">
        <v>77</v>
      </c>
      <c r="S33" s="22" t="s">
        <v>77</v>
      </c>
      <c r="T33" s="22" t="s">
        <v>77</v>
      </c>
      <c r="U33" s="22" t="s">
        <v>77</v>
      </c>
      <c r="V33" s="22" t="s">
        <v>77</v>
      </c>
      <c r="W33" s="22" t="s">
        <v>77</v>
      </c>
      <c r="X33" s="22" t="s">
        <v>77</v>
      </c>
      <c r="Y33" s="22" t="s">
        <v>77</v>
      </c>
      <c r="Z33" s="22" t="s">
        <v>77</v>
      </c>
      <c r="AA33" s="9"/>
      <c r="AB33" s="9"/>
      <c r="AC33" s="9"/>
      <c r="AD33" s="9"/>
      <c r="AE33" s="9"/>
      <c r="AF33" s="9"/>
      <c r="AG33" s="9"/>
      <c r="AH33" s="9"/>
      <c r="AI33" s="115"/>
    </row>
    <row r="34" spans="3:35" ht="20.100000000000001" customHeight="1" x14ac:dyDescent="0.7">
      <c r="C34" s="23" t="str">
        <f t="shared" si="1"/>
        <v>ここね</v>
      </c>
      <c r="D34" s="7" t="s">
        <v>33</v>
      </c>
      <c r="E34" s="8" t="str">
        <f t="shared" si="0"/>
        <v>ここね28</v>
      </c>
      <c r="F34" s="22" t="s">
        <v>77</v>
      </c>
      <c r="G34" s="22" t="s">
        <v>77</v>
      </c>
      <c r="H34" s="22" t="s">
        <v>77</v>
      </c>
      <c r="I34" s="22" t="s">
        <v>77</v>
      </c>
      <c r="J34" s="22" t="s">
        <v>77</v>
      </c>
      <c r="K34" s="22" t="s">
        <v>77</v>
      </c>
      <c r="L34" s="22" t="s">
        <v>77</v>
      </c>
      <c r="M34" s="22" t="s">
        <v>77</v>
      </c>
      <c r="N34" s="22" t="s">
        <v>78</v>
      </c>
      <c r="O34" s="22" t="s">
        <v>77</v>
      </c>
      <c r="P34" s="22" t="s">
        <v>77</v>
      </c>
      <c r="Q34" s="22" t="s">
        <v>77</v>
      </c>
      <c r="R34" s="22" t="s">
        <v>77</v>
      </c>
      <c r="S34" s="22" t="s">
        <v>77</v>
      </c>
      <c r="T34" s="22" t="s">
        <v>77</v>
      </c>
      <c r="U34" s="22" t="s">
        <v>77</v>
      </c>
      <c r="V34" s="22" t="s">
        <v>77</v>
      </c>
      <c r="W34" s="22" t="s">
        <v>77</v>
      </c>
      <c r="X34" s="22" t="s">
        <v>77</v>
      </c>
      <c r="Y34" s="22" t="s">
        <v>77</v>
      </c>
      <c r="Z34" s="22" t="s">
        <v>77</v>
      </c>
      <c r="AA34" s="9"/>
      <c r="AB34" s="9"/>
      <c r="AC34" s="9"/>
      <c r="AD34" s="9"/>
      <c r="AE34" s="9"/>
      <c r="AF34" s="9"/>
      <c r="AG34" s="9"/>
      <c r="AH34" s="9"/>
      <c r="AI34" s="115"/>
    </row>
    <row r="35" spans="3:35" ht="20.100000000000001" customHeight="1" x14ac:dyDescent="0.7">
      <c r="C35" s="23" t="str">
        <f t="shared" si="1"/>
        <v>ここね</v>
      </c>
      <c r="D35" s="7" t="s">
        <v>34</v>
      </c>
      <c r="E35" s="8" t="str">
        <f t="shared" si="0"/>
        <v>ここね29</v>
      </c>
      <c r="F35" s="22" t="s">
        <v>144</v>
      </c>
      <c r="G35" s="22" t="s">
        <v>77</v>
      </c>
      <c r="H35" s="22" t="s">
        <v>77</v>
      </c>
      <c r="I35" s="22" t="s">
        <v>77</v>
      </c>
      <c r="J35" s="22" t="s">
        <v>77</v>
      </c>
      <c r="K35" s="22" t="s">
        <v>77</v>
      </c>
      <c r="L35" s="22" t="s">
        <v>77</v>
      </c>
      <c r="M35" s="22" t="s">
        <v>77</v>
      </c>
      <c r="N35" s="22" t="s">
        <v>144</v>
      </c>
      <c r="O35" s="22" t="s">
        <v>77</v>
      </c>
      <c r="P35" s="22" t="s">
        <v>77</v>
      </c>
      <c r="Q35" s="22" t="s">
        <v>77</v>
      </c>
      <c r="R35" s="22" t="s">
        <v>77</v>
      </c>
      <c r="S35" s="22" t="s">
        <v>77</v>
      </c>
      <c r="T35" s="22" t="s">
        <v>77</v>
      </c>
      <c r="U35" s="22" t="s">
        <v>77</v>
      </c>
      <c r="V35" s="22" t="s">
        <v>77</v>
      </c>
      <c r="W35" s="22" t="s">
        <v>77</v>
      </c>
      <c r="X35" s="22" t="s">
        <v>77</v>
      </c>
      <c r="Y35" s="22" t="s">
        <v>77</v>
      </c>
      <c r="Z35" s="22" t="s">
        <v>77</v>
      </c>
      <c r="AA35" s="9"/>
      <c r="AB35" s="9"/>
      <c r="AC35" s="9"/>
      <c r="AD35" s="9"/>
      <c r="AE35" s="9"/>
      <c r="AF35" s="9"/>
      <c r="AG35" s="9"/>
      <c r="AH35" s="9"/>
      <c r="AI35" s="115"/>
    </row>
    <row r="36" spans="3:35" ht="20.100000000000001" customHeight="1" x14ac:dyDescent="0.7">
      <c r="C36" s="23" t="str">
        <f t="shared" si="1"/>
        <v>ここね</v>
      </c>
      <c r="D36" s="7" t="s">
        <v>35</v>
      </c>
      <c r="E36" s="8" t="str">
        <f t="shared" si="0"/>
        <v>ここね30</v>
      </c>
      <c r="F36" s="22" t="s">
        <v>77</v>
      </c>
      <c r="G36" s="22" t="s">
        <v>77</v>
      </c>
      <c r="H36" s="22" t="s">
        <v>77</v>
      </c>
      <c r="I36" s="22" t="s">
        <v>77</v>
      </c>
      <c r="J36" s="22" t="s">
        <v>77</v>
      </c>
      <c r="K36" s="22" t="s">
        <v>77</v>
      </c>
      <c r="L36" s="22" t="s">
        <v>144</v>
      </c>
      <c r="M36" s="22" t="s">
        <v>77</v>
      </c>
      <c r="N36" s="22" t="s">
        <v>78</v>
      </c>
      <c r="O36" s="22" t="s">
        <v>77</v>
      </c>
      <c r="P36" s="22" t="s">
        <v>77</v>
      </c>
      <c r="Q36" s="22" t="s">
        <v>77</v>
      </c>
      <c r="R36" s="22" t="s">
        <v>144</v>
      </c>
      <c r="S36" s="22" t="s">
        <v>77</v>
      </c>
      <c r="T36" s="22" t="s">
        <v>77</v>
      </c>
      <c r="U36" s="22" t="s">
        <v>77</v>
      </c>
      <c r="V36" s="22" t="s">
        <v>77</v>
      </c>
      <c r="W36" s="22" t="s">
        <v>77</v>
      </c>
      <c r="X36" s="22" t="s">
        <v>77</v>
      </c>
      <c r="Y36" s="22" t="s">
        <v>77</v>
      </c>
      <c r="Z36" s="22" t="s">
        <v>77</v>
      </c>
      <c r="AA36" s="9"/>
      <c r="AB36" s="9"/>
      <c r="AC36" s="9"/>
      <c r="AD36" s="9"/>
      <c r="AE36" s="9"/>
      <c r="AF36" s="9"/>
      <c r="AG36" s="9"/>
      <c r="AH36" s="9"/>
      <c r="AI36" s="115"/>
    </row>
    <row r="37" spans="3:35" ht="20.100000000000001" customHeight="1" x14ac:dyDescent="0.7">
      <c r="C37" s="23" t="str">
        <f t="shared" si="1"/>
        <v>ここね</v>
      </c>
      <c r="D37" s="7" t="s">
        <v>36</v>
      </c>
      <c r="E37" s="8" t="str">
        <f t="shared" si="0"/>
        <v>ここね31</v>
      </c>
      <c r="F37" s="22" t="s">
        <v>77</v>
      </c>
      <c r="G37" s="22" t="s">
        <v>77</v>
      </c>
      <c r="H37" s="22" t="s">
        <v>77</v>
      </c>
      <c r="I37" s="22" t="s">
        <v>77</v>
      </c>
      <c r="J37" s="22" t="s">
        <v>77</v>
      </c>
      <c r="K37" s="22" t="s">
        <v>77</v>
      </c>
      <c r="L37" s="22" t="s">
        <v>77</v>
      </c>
      <c r="M37" s="22" t="s">
        <v>77</v>
      </c>
      <c r="N37" s="22" t="s">
        <v>144</v>
      </c>
      <c r="O37" s="22" t="s">
        <v>77</v>
      </c>
      <c r="P37" s="22" t="s">
        <v>77</v>
      </c>
      <c r="Q37" s="22" t="s">
        <v>77</v>
      </c>
      <c r="R37" s="22" t="s">
        <v>77</v>
      </c>
      <c r="S37" s="22" t="s">
        <v>77</v>
      </c>
      <c r="T37" s="22" t="s">
        <v>77</v>
      </c>
      <c r="U37" s="22" t="s">
        <v>77</v>
      </c>
      <c r="V37" s="22" t="s">
        <v>77</v>
      </c>
      <c r="W37" s="22" t="s">
        <v>77</v>
      </c>
      <c r="X37" s="22" t="s">
        <v>77</v>
      </c>
      <c r="Y37" s="22" t="s">
        <v>77</v>
      </c>
      <c r="Z37" s="22" t="s">
        <v>77</v>
      </c>
      <c r="AA37" s="9"/>
      <c r="AB37" s="9"/>
      <c r="AC37" s="9"/>
      <c r="AD37" s="9"/>
      <c r="AE37" s="9"/>
      <c r="AF37" s="9"/>
      <c r="AG37" s="9"/>
      <c r="AH37" s="9"/>
      <c r="AI37" s="115"/>
    </row>
    <row r="38" spans="3:35" ht="20.100000000000001" customHeight="1" x14ac:dyDescent="0.7">
      <c r="C38" s="23" t="str">
        <f t="shared" si="1"/>
        <v>ここね</v>
      </c>
      <c r="D38" s="7" t="s">
        <v>37</v>
      </c>
      <c r="E38" s="8" t="str">
        <f t="shared" ref="E38:E64" si="2">C38&amp;D38</f>
        <v>ここね32</v>
      </c>
      <c r="F38" s="22" t="s">
        <v>77</v>
      </c>
      <c r="G38" s="22" t="s">
        <v>77</v>
      </c>
      <c r="H38" s="22" t="s">
        <v>77</v>
      </c>
      <c r="I38" s="22" t="s">
        <v>77</v>
      </c>
      <c r="J38" s="22" t="s">
        <v>77</v>
      </c>
      <c r="K38" s="22" t="s">
        <v>77</v>
      </c>
      <c r="L38" s="22" t="s">
        <v>77</v>
      </c>
      <c r="M38" s="22" t="s">
        <v>77</v>
      </c>
      <c r="N38" s="22" t="s">
        <v>144</v>
      </c>
      <c r="O38" s="22" t="s">
        <v>77</v>
      </c>
      <c r="P38" s="22" t="s">
        <v>77</v>
      </c>
      <c r="Q38" s="22" t="s">
        <v>77</v>
      </c>
      <c r="R38" s="22" t="s">
        <v>77</v>
      </c>
      <c r="S38" s="22" t="s">
        <v>77</v>
      </c>
      <c r="T38" s="22" t="s">
        <v>77</v>
      </c>
      <c r="U38" s="22" t="s">
        <v>77</v>
      </c>
      <c r="V38" s="22" t="s">
        <v>77</v>
      </c>
      <c r="W38" s="22" t="s">
        <v>77</v>
      </c>
      <c r="X38" s="22" t="s">
        <v>77</v>
      </c>
      <c r="Y38" s="22" t="s">
        <v>77</v>
      </c>
      <c r="Z38" s="22" t="s">
        <v>77</v>
      </c>
      <c r="AA38" s="9"/>
      <c r="AB38" s="9"/>
      <c r="AC38" s="9"/>
      <c r="AD38" s="9"/>
      <c r="AE38" s="9"/>
      <c r="AF38" s="9"/>
      <c r="AG38" s="9"/>
      <c r="AH38" s="9"/>
      <c r="AI38" s="115"/>
    </row>
    <row r="39" spans="3:35" ht="20.100000000000001" customHeight="1" x14ac:dyDescent="0.7">
      <c r="C39" s="23" t="str">
        <f t="shared" si="1"/>
        <v>ここね</v>
      </c>
      <c r="D39" s="7" t="s">
        <v>38</v>
      </c>
      <c r="E39" s="8" t="str">
        <f t="shared" si="2"/>
        <v>ここね33</v>
      </c>
      <c r="F39" s="22" t="s">
        <v>77</v>
      </c>
      <c r="G39" s="22" t="s">
        <v>77</v>
      </c>
      <c r="H39" s="22" t="s">
        <v>77</v>
      </c>
      <c r="I39" s="22" t="s">
        <v>77</v>
      </c>
      <c r="J39" s="22" t="s">
        <v>77</v>
      </c>
      <c r="K39" s="22" t="s">
        <v>77</v>
      </c>
      <c r="L39" s="22" t="s">
        <v>77</v>
      </c>
      <c r="M39" s="22" t="s">
        <v>77</v>
      </c>
      <c r="N39" s="22" t="s">
        <v>77</v>
      </c>
      <c r="O39" s="22" t="s">
        <v>77</v>
      </c>
      <c r="P39" s="22" t="s">
        <v>77</v>
      </c>
      <c r="Q39" s="22" t="s">
        <v>77</v>
      </c>
      <c r="R39" s="22" t="s">
        <v>77</v>
      </c>
      <c r="S39" s="22" t="s">
        <v>77</v>
      </c>
      <c r="T39" s="22" t="s">
        <v>77</v>
      </c>
      <c r="U39" s="22" t="s">
        <v>77</v>
      </c>
      <c r="V39" s="22" t="s">
        <v>77</v>
      </c>
      <c r="W39" s="22" t="s">
        <v>77</v>
      </c>
      <c r="X39" s="22" t="s">
        <v>77</v>
      </c>
      <c r="Y39" s="22" t="s">
        <v>77</v>
      </c>
      <c r="Z39" s="22" t="s">
        <v>77</v>
      </c>
      <c r="AA39" s="9"/>
      <c r="AB39" s="9"/>
      <c r="AC39" s="9"/>
      <c r="AD39" s="9"/>
      <c r="AE39" s="9"/>
      <c r="AF39" s="9"/>
      <c r="AG39" s="9"/>
      <c r="AH39" s="9"/>
      <c r="AI39" s="115"/>
    </row>
    <row r="40" spans="3:35" ht="20.100000000000001" customHeight="1" x14ac:dyDescent="0.7">
      <c r="C40" s="23" t="str">
        <f t="shared" si="1"/>
        <v>ここね</v>
      </c>
      <c r="D40" s="7" t="s">
        <v>39</v>
      </c>
      <c r="E40" s="8" t="str">
        <f t="shared" si="2"/>
        <v>ここね34</v>
      </c>
      <c r="F40" s="22" t="s">
        <v>77</v>
      </c>
      <c r="G40" s="22" t="s">
        <v>77</v>
      </c>
      <c r="H40" s="22" t="s">
        <v>77</v>
      </c>
      <c r="I40" s="22" t="s">
        <v>77</v>
      </c>
      <c r="J40" s="22" t="s">
        <v>77</v>
      </c>
      <c r="K40" s="22" t="s">
        <v>77</v>
      </c>
      <c r="L40" s="22" t="s">
        <v>77</v>
      </c>
      <c r="M40" s="22" t="s">
        <v>77</v>
      </c>
      <c r="N40" s="22" t="s">
        <v>77</v>
      </c>
      <c r="O40" s="22" t="s">
        <v>77</v>
      </c>
      <c r="P40" s="22" t="s">
        <v>77</v>
      </c>
      <c r="Q40" s="22" t="s">
        <v>77</v>
      </c>
      <c r="R40" s="22" t="s">
        <v>77</v>
      </c>
      <c r="S40" s="22" t="s">
        <v>77</v>
      </c>
      <c r="T40" s="22" t="s">
        <v>77</v>
      </c>
      <c r="U40" s="22" t="s">
        <v>77</v>
      </c>
      <c r="V40" s="22" t="s">
        <v>77</v>
      </c>
      <c r="W40" s="22" t="s">
        <v>77</v>
      </c>
      <c r="X40" s="22" t="s">
        <v>77</v>
      </c>
      <c r="Y40" s="22" t="s">
        <v>77</v>
      </c>
      <c r="Z40" s="22" t="s">
        <v>77</v>
      </c>
      <c r="AA40" s="9"/>
      <c r="AB40" s="9"/>
      <c r="AC40" s="9"/>
      <c r="AD40" s="9"/>
      <c r="AE40" s="9"/>
      <c r="AF40" s="9"/>
      <c r="AG40" s="9"/>
      <c r="AH40" s="9"/>
      <c r="AI40" s="115"/>
    </row>
    <row r="41" spans="3:35" ht="20.100000000000001" customHeight="1" x14ac:dyDescent="0.7">
      <c r="C41" s="23" t="str">
        <f t="shared" si="1"/>
        <v>ここね</v>
      </c>
      <c r="D41" s="7" t="s">
        <v>40</v>
      </c>
      <c r="E41" s="8" t="str">
        <f t="shared" si="2"/>
        <v>ここね35</v>
      </c>
      <c r="F41" s="22" t="s">
        <v>77</v>
      </c>
      <c r="G41" s="22" t="s">
        <v>77</v>
      </c>
      <c r="H41" s="22" t="s">
        <v>77</v>
      </c>
      <c r="I41" s="22" t="s">
        <v>77</v>
      </c>
      <c r="J41" s="22" t="s">
        <v>77</v>
      </c>
      <c r="K41" s="22" t="s">
        <v>77</v>
      </c>
      <c r="L41" s="22" t="s">
        <v>77</v>
      </c>
      <c r="M41" s="22" t="s">
        <v>77</v>
      </c>
      <c r="N41" s="22" t="s">
        <v>144</v>
      </c>
      <c r="O41" s="22" t="s">
        <v>77</v>
      </c>
      <c r="P41" s="22" t="s">
        <v>77</v>
      </c>
      <c r="Q41" s="22" t="s">
        <v>77</v>
      </c>
      <c r="R41" s="22" t="s">
        <v>144</v>
      </c>
      <c r="S41" s="22" t="s">
        <v>77</v>
      </c>
      <c r="T41" s="22" t="s">
        <v>77</v>
      </c>
      <c r="U41" s="22" t="s">
        <v>77</v>
      </c>
      <c r="V41" s="22" t="s">
        <v>77</v>
      </c>
      <c r="W41" s="22" t="s">
        <v>77</v>
      </c>
      <c r="X41" s="22" t="s">
        <v>77</v>
      </c>
      <c r="Y41" s="22" t="s">
        <v>77</v>
      </c>
      <c r="Z41" s="22" t="s">
        <v>77</v>
      </c>
      <c r="AA41" s="9"/>
      <c r="AB41" s="9"/>
      <c r="AC41" s="9"/>
      <c r="AD41" s="9"/>
      <c r="AE41" s="9"/>
      <c r="AF41" s="9"/>
      <c r="AG41" s="9"/>
      <c r="AH41" s="9"/>
      <c r="AI41" s="115"/>
    </row>
    <row r="42" spans="3:35" ht="20.100000000000001" customHeight="1" x14ac:dyDescent="0.7">
      <c r="C42" s="23" t="str">
        <f t="shared" si="1"/>
        <v>ここね</v>
      </c>
      <c r="D42" s="7" t="s">
        <v>41</v>
      </c>
      <c r="E42" s="8" t="str">
        <f t="shared" si="2"/>
        <v>ここね36</v>
      </c>
      <c r="F42" s="22" t="s">
        <v>77</v>
      </c>
      <c r="G42" s="22" t="s">
        <v>77</v>
      </c>
      <c r="H42" s="22" t="s">
        <v>77</v>
      </c>
      <c r="I42" s="22" t="s">
        <v>77</v>
      </c>
      <c r="J42" s="22" t="s">
        <v>77</v>
      </c>
      <c r="K42" s="22" t="s">
        <v>77</v>
      </c>
      <c r="L42" s="22" t="s">
        <v>77</v>
      </c>
      <c r="M42" s="22" t="s">
        <v>77</v>
      </c>
      <c r="N42" s="23" t="s">
        <v>144</v>
      </c>
      <c r="O42" s="22" t="s">
        <v>77</v>
      </c>
      <c r="P42" s="22" t="s">
        <v>77</v>
      </c>
      <c r="Q42" s="22" t="s">
        <v>77</v>
      </c>
      <c r="R42" s="23" t="s">
        <v>78</v>
      </c>
      <c r="S42" s="22" t="s">
        <v>77</v>
      </c>
      <c r="T42" s="22" t="s">
        <v>77</v>
      </c>
      <c r="U42" s="22" t="s">
        <v>77</v>
      </c>
      <c r="V42" s="22" t="s">
        <v>77</v>
      </c>
      <c r="W42" s="22" t="s">
        <v>144</v>
      </c>
      <c r="X42" s="22" t="s">
        <v>144</v>
      </c>
      <c r="Y42" s="22" t="s">
        <v>77</v>
      </c>
      <c r="Z42" s="22" t="s">
        <v>77</v>
      </c>
      <c r="AA42" s="9"/>
      <c r="AB42" s="9"/>
      <c r="AC42" s="9"/>
      <c r="AD42" s="9"/>
      <c r="AE42" s="9"/>
      <c r="AF42" s="9"/>
      <c r="AG42" s="9"/>
      <c r="AH42" s="9"/>
      <c r="AI42" s="115"/>
    </row>
    <row r="43" spans="3:35" ht="20.100000000000001" customHeight="1" x14ac:dyDescent="0.7">
      <c r="C43" s="23" t="str">
        <f t="shared" si="1"/>
        <v>ここね</v>
      </c>
      <c r="D43" s="7" t="s">
        <v>42</v>
      </c>
      <c r="E43" s="8" t="str">
        <f t="shared" si="2"/>
        <v>ここね37</v>
      </c>
      <c r="F43" s="23"/>
      <c r="G43" s="23"/>
      <c r="H43" s="23"/>
      <c r="I43" s="23"/>
      <c r="J43" s="23"/>
      <c r="K43" s="23"/>
      <c r="L43" s="23"/>
      <c r="M43" s="23"/>
      <c r="N43" s="23"/>
      <c r="O43" s="23"/>
      <c r="P43" s="23"/>
      <c r="Q43" s="23"/>
      <c r="R43" s="23"/>
      <c r="S43" s="23"/>
      <c r="T43" s="23"/>
      <c r="U43" s="23"/>
      <c r="V43" s="23"/>
      <c r="W43" s="23"/>
      <c r="X43" s="23"/>
      <c r="Y43" s="23"/>
      <c r="Z43" s="23"/>
      <c r="AA43" s="9"/>
      <c r="AB43" s="9"/>
      <c r="AC43" s="9"/>
      <c r="AD43" s="9"/>
      <c r="AE43" s="9"/>
      <c r="AF43" s="9"/>
      <c r="AG43" s="9"/>
      <c r="AH43" s="9"/>
      <c r="AI43" s="115"/>
    </row>
    <row r="44" spans="3:35" ht="20.100000000000001" customHeight="1" x14ac:dyDescent="0.7">
      <c r="C44" s="23" t="str">
        <f t="shared" si="1"/>
        <v>ここね</v>
      </c>
      <c r="D44" s="7" t="s">
        <v>43</v>
      </c>
      <c r="E44" s="8" t="str">
        <f t="shared" si="2"/>
        <v>ここね38</v>
      </c>
      <c r="F44" s="23"/>
      <c r="G44" s="23"/>
      <c r="H44" s="23"/>
      <c r="I44" s="23"/>
      <c r="J44" s="23"/>
      <c r="K44" s="23"/>
      <c r="L44" s="23"/>
      <c r="M44" s="23"/>
      <c r="N44" s="23"/>
      <c r="O44" s="23"/>
      <c r="P44" s="23"/>
      <c r="Q44" s="23"/>
      <c r="R44" s="23"/>
      <c r="S44" s="23"/>
      <c r="T44" s="23"/>
      <c r="U44" s="23"/>
      <c r="V44" s="23"/>
      <c r="W44" s="23"/>
      <c r="X44" s="23"/>
      <c r="Y44" s="23"/>
      <c r="Z44" s="23"/>
      <c r="AA44" s="9"/>
      <c r="AB44" s="9"/>
      <c r="AC44" s="9"/>
      <c r="AD44" s="9"/>
      <c r="AE44" s="9"/>
      <c r="AF44" s="9"/>
      <c r="AG44" s="9"/>
      <c r="AH44" s="9"/>
      <c r="AI44" s="115"/>
    </row>
    <row r="45" spans="3:35" ht="20.100000000000001" customHeight="1" x14ac:dyDescent="0.7">
      <c r="C45" s="23" t="str">
        <f t="shared" si="1"/>
        <v>ここね</v>
      </c>
      <c r="D45" s="7" t="s">
        <v>44</v>
      </c>
      <c r="E45" s="8" t="str">
        <f t="shared" si="2"/>
        <v>ここね39</v>
      </c>
      <c r="F45" s="23"/>
      <c r="G45" s="23"/>
      <c r="H45" s="23"/>
      <c r="I45" s="23"/>
      <c r="J45" s="23"/>
      <c r="K45" s="23"/>
      <c r="L45" s="23"/>
      <c r="M45" s="23"/>
      <c r="N45" s="23"/>
      <c r="O45" s="23"/>
      <c r="P45" s="23"/>
      <c r="Q45" s="23"/>
      <c r="R45" s="23"/>
      <c r="S45" s="23"/>
      <c r="T45" s="23"/>
      <c r="U45" s="23"/>
      <c r="V45" s="23"/>
      <c r="W45" s="23"/>
      <c r="X45" s="23"/>
      <c r="Y45" s="23"/>
      <c r="Z45" s="23"/>
      <c r="AA45" s="9"/>
      <c r="AB45" s="9"/>
      <c r="AC45" s="9"/>
      <c r="AD45" s="9"/>
      <c r="AE45" s="9"/>
      <c r="AF45" s="9"/>
      <c r="AG45" s="9"/>
      <c r="AH45" s="9"/>
      <c r="AI45" s="115"/>
    </row>
    <row r="46" spans="3:35" ht="20.100000000000001" customHeight="1" x14ac:dyDescent="0.7">
      <c r="C46" s="23" t="str">
        <f t="shared" si="1"/>
        <v>ここね</v>
      </c>
      <c r="D46" s="7" t="s">
        <v>45</v>
      </c>
      <c r="E46" s="8" t="str">
        <f t="shared" si="2"/>
        <v>ここね40</v>
      </c>
      <c r="F46" s="24"/>
      <c r="G46" s="24"/>
      <c r="H46" s="24"/>
      <c r="I46" s="24"/>
      <c r="J46" s="24"/>
      <c r="K46" s="24"/>
      <c r="L46" s="24"/>
      <c r="M46" s="24"/>
      <c r="N46" s="24"/>
      <c r="O46" s="24"/>
      <c r="P46" s="24"/>
      <c r="Q46" s="24"/>
      <c r="R46" s="24"/>
      <c r="S46" s="24"/>
      <c r="T46" s="24"/>
      <c r="U46" s="24"/>
      <c r="V46" s="24"/>
      <c r="W46" s="24"/>
      <c r="X46" s="24"/>
      <c r="Y46" s="24"/>
      <c r="Z46" s="24"/>
      <c r="AA46" s="9"/>
      <c r="AB46" s="9"/>
      <c r="AC46" s="9"/>
      <c r="AD46" s="9"/>
      <c r="AE46" s="9"/>
      <c r="AF46" s="9"/>
      <c r="AG46" s="9"/>
      <c r="AH46" s="9"/>
      <c r="AI46" s="115"/>
    </row>
    <row r="47" spans="3:35" ht="20.100000000000001" customHeight="1" x14ac:dyDescent="0.7">
      <c r="C47" s="23" t="str">
        <f t="shared" si="1"/>
        <v>ここね</v>
      </c>
      <c r="D47" s="7" t="s">
        <v>178</v>
      </c>
      <c r="E47" s="8" t="str">
        <f t="shared" si="2"/>
        <v>ここね41</v>
      </c>
      <c r="F47" s="22"/>
      <c r="G47" s="22"/>
      <c r="H47" s="22"/>
      <c r="I47" s="22"/>
      <c r="J47" s="22"/>
      <c r="K47" s="22"/>
      <c r="L47" s="22"/>
      <c r="M47" s="22"/>
      <c r="N47" s="22"/>
      <c r="O47" s="22"/>
      <c r="P47" s="22"/>
      <c r="Q47" s="22"/>
      <c r="R47" s="22"/>
      <c r="S47" s="22"/>
      <c r="T47" s="22"/>
      <c r="U47" s="22"/>
      <c r="V47" s="22"/>
      <c r="W47" s="22"/>
      <c r="X47" s="22"/>
      <c r="Y47" s="22"/>
      <c r="Z47" s="22"/>
      <c r="AA47" s="9"/>
      <c r="AB47" s="9"/>
      <c r="AC47" s="9"/>
      <c r="AD47" s="9"/>
      <c r="AE47" s="9"/>
      <c r="AF47" s="9"/>
      <c r="AG47" s="9"/>
      <c r="AH47" s="9"/>
      <c r="AI47" s="115"/>
    </row>
    <row r="48" spans="3:35" ht="20.100000000000001" customHeight="1" x14ac:dyDescent="0.7">
      <c r="C48" s="23" t="str">
        <f t="shared" si="1"/>
        <v>ここね</v>
      </c>
      <c r="D48" s="7" t="s">
        <v>179</v>
      </c>
      <c r="E48" s="8" t="str">
        <f t="shared" si="2"/>
        <v>ここね42</v>
      </c>
      <c r="F48" s="22"/>
      <c r="G48" s="22"/>
      <c r="H48" s="22"/>
      <c r="I48" s="22"/>
      <c r="J48" s="22"/>
      <c r="K48" s="22"/>
      <c r="L48" s="22"/>
      <c r="M48" s="22"/>
      <c r="N48" s="22"/>
      <c r="O48" s="22"/>
      <c r="P48" s="22"/>
      <c r="Q48" s="22"/>
      <c r="R48" s="22"/>
      <c r="S48" s="22"/>
      <c r="T48" s="22"/>
      <c r="U48" s="22"/>
      <c r="V48" s="22"/>
      <c r="W48" s="22"/>
      <c r="X48" s="22"/>
      <c r="Y48" s="22"/>
      <c r="Z48" s="22"/>
      <c r="AA48" s="9"/>
      <c r="AB48" s="9"/>
      <c r="AC48" s="9"/>
      <c r="AD48" s="9"/>
      <c r="AE48" s="9"/>
      <c r="AF48" s="9"/>
      <c r="AG48" s="9"/>
      <c r="AH48" s="9"/>
      <c r="AI48" s="115"/>
    </row>
    <row r="49" spans="3:35" ht="20.100000000000001" customHeight="1" x14ac:dyDescent="0.7">
      <c r="C49" s="23" t="str">
        <f t="shared" si="1"/>
        <v>ここね</v>
      </c>
      <c r="D49" s="7" t="s">
        <v>180</v>
      </c>
      <c r="E49" s="8" t="str">
        <f t="shared" si="2"/>
        <v>ここね43</v>
      </c>
      <c r="F49" s="23"/>
      <c r="G49" s="23"/>
      <c r="H49" s="23"/>
      <c r="I49" s="22"/>
      <c r="J49" s="23"/>
      <c r="K49" s="23"/>
      <c r="L49" s="23"/>
      <c r="M49" s="23"/>
      <c r="N49" s="23"/>
      <c r="O49" s="23"/>
      <c r="P49" s="23"/>
      <c r="Q49" s="23"/>
      <c r="R49" s="23"/>
      <c r="S49" s="23"/>
      <c r="T49" s="23"/>
      <c r="U49" s="23"/>
      <c r="V49" s="23"/>
      <c r="W49" s="23"/>
      <c r="X49" s="23"/>
      <c r="Y49" s="23"/>
      <c r="Z49" s="23"/>
      <c r="AA49" s="9"/>
      <c r="AB49" s="9"/>
      <c r="AC49" s="9"/>
      <c r="AD49" s="9"/>
      <c r="AE49" s="9"/>
      <c r="AF49" s="9"/>
      <c r="AG49" s="9"/>
      <c r="AH49" s="9"/>
      <c r="AI49" s="115"/>
    </row>
    <row r="50" spans="3:35" ht="20.100000000000001" customHeight="1" x14ac:dyDescent="0.7">
      <c r="C50" s="23" t="str">
        <f t="shared" si="1"/>
        <v>ここね</v>
      </c>
      <c r="D50" s="7" t="s">
        <v>181</v>
      </c>
      <c r="E50" s="8" t="str">
        <f t="shared" si="2"/>
        <v>ここね44</v>
      </c>
      <c r="F50" s="23"/>
      <c r="G50" s="23"/>
      <c r="H50" s="23"/>
      <c r="I50" s="23"/>
      <c r="J50" s="23"/>
      <c r="K50" s="23"/>
      <c r="L50" s="23"/>
      <c r="M50" s="23"/>
      <c r="N50" s="23"/>
      <c r="O50" s="23"/>
      <c r="P50" s="23"/>
      <c r="Q50" s="23"/>
      <c r="R50" s="23"/>
      <c r="S50" s="23"/>
      <c r="T50" s="23"/>
      <c r="U50" s="23"/>
      <c r="V50" s="23"/>
      <c r="W50" s="23"/>
      <c r="X50" s="23"/>
      <c r="Y50" s="23"/>
      <c r="Z50" s="23"/>
      <c r="AA50" s="9"/>
      <c r="AB50" s="9"/>
      <c r="AC50" s="9"/>
      <c r="AD50" s="9"/>
      <c r="AE50" s="9"/>
      <c r="AF50" s="9"/>
      <c r="AG50" s="9"/>
      <c r="AH50" s="9"/>
      <c r="AI50" s="115"/>
    </row>
    <row r="51" spans="3:35" ht="20.100000000000001" customHeight="1" x14ac:dyDescent="0.7">
      <c r="C51" s="23" t="str">
        <f t="shared" si="1"/>
        <v>ここね</v>
      </c>
      <c r="D51" s="7" t="s">
        <v>182</v>
      </c>
      <c r="E51" s="8" t="str">
        <f t="shared" si="2"/>
        <v>ここね45</v>
      </c>
      <c r="F51" s="23"/>
      <c r="G51" s="23"/>
      <c r="H51" s="23"/>
      <c r="I51" s="23"/>
      <c r="J51" s="23"/>
      <c r="K51" s="23"/>
      <c r="L51" s="23"/>
      <c r="M51" s="23"/>
      <c r="N51" s="23"/>
      <c r="O51" s="23"/>
      <c r="P51" s="23"/>
      <c r="Q51" s="23"/>
      <c r="R51" s="23"/>
      <c r="S51" s="23"/>
      <c r="T51" s="23"/>
      <c r="U51" s="23"/>
      <c r="V51" s="23"/>
      <c r="W51" s="23"/>
      <c r="X51" s="23"/>
      <c r="Y51" s="23"/>
      <c r="Z51" s="23"/>
      <c r="AA51" s="9"/>
      <c r="AB51" s="9"/>
      <c r="AC51" s="9"/>
      <c r="AD51" s="9"/>
      <c r="AE51" s="9"/>
      <c r="AF51" s="9"/>
      <c r="AG51" s="9"/>
      <c r="AH51" s="9"/>
      <c r="AI51" s="115"/>
    </row>
    <row r="52" spans="3:35" ht="20.100000000000001" customHeight="1" x14ac:dyDescent="0.7">
      <c r="C52" s="23" t="str">
        <f t="shared" si="1"/>
        <v>ここね</v>
      </c>
      <c r="D52" s="7" t="s">
        <v>183</v>
      </c>
      <c r="E52" s="8" t="str">
        <f t="shared" si="2"/>
        <v>ここね46</v>
      </c>
      <c r="F52" s="23"/>
      <c r="G52" s="23"/>
      <c r="H52" s="23"/>
      <c r="I52" s="23"/>
      <c r="J52" s="23"/>
      <c r="K52" s="23"/>
      <c r="L52" s="23"/>
      <c r="M52" s="23"/>
      <c r="N52" s="23"/>
      <c r="O52" s="23"/>
      <c r="P52" s="23"/>
      <c r="Q52" s="23"/>
      <c r="R52" s="23"/>
      <c r="S52" s="23"/>
      <c r="T52" s="23"/>
      <c r="U52" s="23"/>
      <c r="V52" s="23"/>
      <c r="W52" s="23"/>
      <c r="X52" s="23"/>
      <c r="Y52" s="23"/>
      <c r="Z52" s="23"/>
      <c r="AA52" s="9"/>
      <c r="AB52" s="9"/>
      <c r="AC52" s="9"/>
      <c r="AD52" s="9"/>
      <c r="AE52" s="9"/>
      <c r="AF52" s="9"/>
      <c r="AG52" s="9"/>
      <c r="AH52" s="9"/>
      <c r="AI52" s="115"/>
    </row>
    <row r="53" spans="3:35" ht="20.100000000000001" customHeight="1" x14ac:dyDescent="0.7">
      <c r="C53" s="23" t="str">
        <f t="shared" si="1"/>
        <v>ここね</v>
      </c>
      <c r="D53" s="7" t="s">
        <v>184</v>
      </c>
      <c r="E53" s="8" t="str">
        <f t="shared" si="2"/>
        <v>ここね47</v>
      </c>
      <c r="F53" s="23"/>
      <c r="G53" s="23"/>
      <c r="H53" s="23"/>
      <c r="I53" s="23"/>
      <c r="J53" s="23"/>
      <c r="K53" s="23"/>
      <c r="L53" s="23"/>
      <c r="M53" s="23"/>
      <c r="N53" s="23"/>
      <c r="O53" s="23"/>
      <c r="P53" s="23"/>
      <c r="Q53" s="23"/>
      <c r="R53" s="23"/>
      <c r="S53" s="23"/>
      <c r="T53" s="23"/>
      <c r="U53" s="23"/>
      <c r="V53" s="23"/>
      <c r="W53" s="23"/>
      <c r="X53" s="23"/>
      <c r="Y53" s="23"/>
      <c r="Z53" s="23"/>
      <c r="AA53" s="9"/>
      <c r="AB53" s="9"/>
      <c r="AC53" s="9"/>
      <c r="AD53" s="9"/>
      <c r="AE53" s="9"/>
      <c r="AF53" s="9"/>
      <c r="AG53" s="9"/>
      <c r="AH53" s="9"/>
      <c r="AI53" s="115"/>
    </row>
    <row r="54" spans="3:35" ht="20.100000000000001" customHeight="1" x14ac:dyDescent="0.7">
      <c r="C54" s="23" t="str">
        <f t="shared" si="1"/>
        <v>ここね</v>
      </c>
      <c r="D54" s="7" t="s">
        <v>185</v>
      </c>
      <c r="E54" s="8" t="str">
        <f t="shared" si="2"/>
        <v>ここね48</v>
      </c>
      <c r="F54" s="23"/>
      <c r="G54" s="23"/>
      <c r="H54" s="23"/>
      <c r="I54" s="23"/>
      <c r="J54" s="23"/>
      <c r="K54" s="23"/>
      <c r="L54" s="23"/>
      <c r="M54" s="23"/>
      <c r="N54" s="23"/>
      <c r="O54" s="23"/>
      <c r="P54" s="23"/>
      <c r="Q54" s="23"/>
      <c r="R54" s="23"/>
      <c r="S54" s="23"/>
      <c r="T54" s="23"/>
      <c r="U54" s="23"/>
      <c r="V54" s="23"/>
      <c r="W54" s="23"/>
      <c r="X54" s="23"/>
      <c r="Y54" s="23"/>
      <c r="Z54" s="23"/>
      <c r="AA54" s="9"/>
      <c r="AB54" s="9"/>
      <c r="AC54" s="9"/>
      <c r="AD54" s="9"/>
      <c r="AE54" s="9"/>
      <c r="AF54" s="9"/>
      <c r="AG54" s="9"/>
      <c r="AH54" s="9"/>
      <c r="AI54" s="115"/>
    </row>
    <row r="55" spans="3:35" ht="20.100000000000001" customHeight="1" x14ac:dyDescent="0.7">
      <c r="C55" s="23" t="str">
        <f t="shared" si="1"/>
        <v>ここね</v>
      </c>
      <c r="D55" s="7" t="s">
        <v>186</v>
      </c>
      <c r="E55" s="8" t="str">
        <f t="shared" si="2"/>
        <v>ここね49</v>
      </c>
      <c r="F55" s="24"/>
      <c r="G55" s="24"/>
      <c r="H55" s="24"/>
      <c r="I55" s="24"/>
      <c r="J55" s="24"/>
      <c r="K55" s="24"/>
      <c r="L55" s="24"/>
      <c r="M55" s="24"/>
      <c r="N55" s="24"/>
      <c r="O55" s="24"/>
      <c r="P55" s="24"/>
      <c r="Q55" s="24"/>
      <c r="R55" s="24"/>
      <c r="S55" s="24"/>
      <c r="T55" s="24"/>
      <c r="U55" s="24"/>
      <c r="V55" s="24"/>
      <c r="W55" s="24"/>
      <c r="X55" s="24"/>
      <c r="Y55" s="24"/>
      <c r="Z55" s="24"/>
      <c r="AA55" s="9"/>
      <c r="AB55" s="9"/>
      <c r="AC55" s="9"/>
      <c r="AD55" s="9"/>
      <c r="AE55" s="9"/>
      <c r="AF55" s="9"/>
      <c r="AG55" s="9"/>
      <c r="AH55" s="9"/>
      <c r="AI55" s="115"/>
    </row>
    <row r="56" spans="3:35" ht="20.100000000000001" customHeight="1" x14ac:dyDescent="0.7">
      <c r="C56" s="23" t="str">
        <f t="shared" si="1"/>
        <v>ここね</v>
      </c>
      <c r="D56" s="7" t="s">
        <v>187</v>
      </c>
      <c r="E56" s="8" t="str">
        <f t="shared" si="2"/>
        <v>ここね50</v>
      </c>
      <c r="F56" s="22"/>
      <c r="G56" s="22"/>
      <c r="H56" s="22"/>
      <c r="I56" s="22"/>
      <c r="J56" s="22"/>
      <c r="K56" s="22"/>
      <c r="L56" s="22"/>
      <c r="M56" s="22"/>
      <c r="N56" s="22"/>
      <c r="O56" s="22"/>
      <c r="P56" s="22"/>
      <c r="Q56" s="22"/>
      <c r="R56" s="22"/>
      <c r="S56" s="22"/>
      <c r="T56" s="22"/>
      <c r="U56" s="22"/>
      <c r="V56" s="22"/>
      <c r="W56" s="22"/>
      <c r="X56" s="22"/>
      <c r="Y56" s="22"/>
      <c r="Z56" s="22"/>
      <c r="AA56" s="9"/>
      <c r="AB56" s="9"/>
      <c r="AC56" s="9"/>
      <c r="AD56" s="9"/>
      <c r="AE56" s="9"/>
      <c r="AF56" s="9"/>
      <c r="AG56" s="9"/>
      <c r="AH56" s="9"/>
      <c r="AI56" s="115"/>
    </row>
    <row r="57" spans="3:35" ht="20.100000000000001" customHeight="1" x14ac:dyDescent="0.7">
      <c r="C57" s="23" t="str">
        <f t="shared" si="1"/>
        <v>ここね</v>
      </c>
      <c r="D57" s="7" t="s">
        <v>188</v>
      </c>
      <c r="E57" s="8" t="str">
        <f t="shared" si="2"/>
        <v>ここね51</v>
      </c>
      <c r="F57" s="22"/>
      <c r="G57" s="22"/>
      <c r="H57" s="22"/>
      <c r="I57" s="22"/>
      <c r="J57" s="22"/>
      <c r="K57" s="22"/>
      <c r="L57" s="22"/>
      <c r="M57" s="22"/>
      <c r="N57" s="22"/>
      <c r="O57" s="22"/>
      <c r="P57" s="22"/>
      <c r="Q57" s="22"/>
      <c r="R57" s="22"/>
      <c r="S57" s="22"/>
      <c r="T57" s="22"/>
      <c r="U57" s="22"/>
      <c r="V57" s="22"/>
      <c r="W57" s="22"/>
      <c r="X57" s="22"/>
      <c r="Y57" s="22"/>
      <c r="Z57" s="22"/>
      <c r="AA57" s="9"/>
      <c r="AB57" s="9"/>
      <c r="AC57" s="9"/>
      <c r="AD57" s="9"/>
      <c r="AE57" s="9"/>
      <c r="AF57" s="9"/>
      <c r="AG57" s="9"/>
      <c r="AH57" s="9"/>
      <c r="AI57" s="116"/>
    </row>
    <row r="58" spans="3:35" ht="20.100000000000001" customHeight="1" x14ac:dyDescent="0.7">
      <c r="C58" s="23" t="str">
        <f t="shared" si="1"/>
        <v>ここね</v>
      </c>
      <c r="D58" s="7" t="s">
        <v>189</v>
      </c>
      <c r="E58" s="8" t="str">
        <f t="shared" si="2"/>
        <v>ここね52</v>
      </c>
      <c r="F58" s="23"/>
      <c r="G58" s="23"/>
      <c r="H58" s="23"/>
      <c r="I58" s="22"/>
      <c r="J58" s="23"/>
      <c r="K58" s="23"/>
      <c r="L58" s="23"/>
      <c r="M58" s="23"/>
      <c r="N58" s="23"/>
      <c r="O58" s="23"/>
      <c r="P58" s="23"/>
      <c r="Q58" s="23"/>
      <c r="R58" s="23"/>
      <c r="S58" s="23"/>
      <c r="T58" s="23"/>
      <c r="U58" s="23"/>
      <c r="V58" s="23"/>
      <c r="W58" s="23"/>
      <c r="X58" s="23"/>
      <c r="Y58" s="23"/>
      <c r="Z58" s="23"/>
      <c r="AA58" s="9"/>
      <c r="AB58" s="9"/>
      <c r="AC58" s="9"/>
      <c r="AD58" s="9"/>
      <c r="AE58" s="9"/>
      <c r="AF58" s="9"/>
      <c r="AG58" s="9"/>
      <c r="AH58" s="9"/>
      <c r="AI58" s="9"/>
    </row>
    <row r="59" spans="3:35" ht="20.100000000000001" customHeight="1" x14ac:dyDescent="0.7">
      <c r="C59" s="23" t="str">
        <f t="shared" si="1"/>
        <v>ここね</v>
      </c>
      <c r="D59" s="7" t="s">
        <v>190</v>
      </c>
      <c r="E59" s="8" t="str">
        <f t="shared" si="2"/>
        <v>ここね53</v>
      </c>
      <c r="F59" s="23"/>
      <c r="G59" s="23"/>
      <c r="H59" s="23"/>
      <c r="I59" s="23"/>
      <c r="J59" s="23"/>
      <c r="K59" s="23"/>
      <c r="L59" s="23"/>
      <c r="M59" s="23"/>
      <c r="N59" s="23"/>
      <c r="O59" s="23"/>
      <c r="P59" s="23"/>
      <c r="Q59" s="23"/>
      <c r="R59" s="23"/>
      <c r="S59" s="23"/>
      <c r="T59" s="23"/>
      <c r="U59" s="23"/>
      <c r="V59" s="23"/>
      <c r="W59" s="23"/>
      <c r="X59" s="23"/>
      <c r="Y59" s="23"/>
      <c r="Z59" s="23"/>
      <c r="AA59" s="9"/>
      <c r="AB59" s="9"/>
      <c r="AC59" s="9"/>
      <c r="AD59" s="9"/>
      <c r="AE59" s="9"/>
      <c r="AF59" s="9"/>
      <c r="AG59" s="9"/>
      <c r="AH59" s="9"/>
      <c r="AI59" s="9"/>
    </row>
    <row r="60" spans="3:35" ht="20.100000000000001" customHeight="1" x14ac:dyDescent="0.7">
      <c r="C60" s="23" t="str">
        <f t="shared" si="1"/>
        <v>ここね</v>
      </c>
      <c r="D60" s="7" t="s">
        <v>191</v>
      </c>
      <c r="E60" s="8" t="str">
        <f t="shared" si="2"/>
        <v>ここね54</v>
      </c>
      <c r="F60" s="23"/>
      <c r="G60" s="23"/>
      <c r="H60" s="23"/>
      <c r="I60" s="23"/>
      <c r="J60" s="23"/>
      <c r="K60" s="23"/>
      <c r="L60" s="23"/>
      <c r="M60" s="23"/>
      <c r="N60" s="23"/>
      <c r="O60" s="23"/>
      <c r="P60" s="23"/>
      <c r="Q60" s="23"/>
      <c r="R60" s="23"/>
      <c r="S60" s="23"/>
      <c r="T60" s="23"/>
      <c r="U60" s="23"/>
      <c r="V60" s="23"/>
      <c r="W60" s="23"/>
      <c r="X60" s="23"/>
      <c r="Y60" s="23"/>
      <c r="Z60" s="23"/>
      <c r="AA60" s="9"/>
      <c r="AB60" s="9"/>
      <c r="AC60" s="9"/>
      <c r="AD60" s="9"/>
      <c r="AE60" s="9"/>
      <c r="AF60" s="9"/>
      <c r="AG60" s="9"/>
      <c r="AH60" s="9"/>
      <c r="AI60" s="9"/>
    </row>
    <row r="61" spans="3:35" ht="20.100000000000001" customHeight="1" x14ac:dyDescent="0.7">
      <c r="C61" s="23" t="str">
        <f t="shared" si="1"/>
        <v>ここね</v>
      </c>
      <c r="D61" s="7" t="s">
        <v>192</v>
      </c>
      <c r="E61" s="8" t="str">
        <f t="shared" si="2"/>
        <v>ここね55</v>
      </c>
      <c r="F61" s="23"/>
      <c r="G61" s="23"/>
      <c r="H61" s="23"/>
      <c r="I61" s="23"/>
      <c r="J61" s="23"/>
      <c r="K61" s="23"/>
      <c r="L61" s="23"/>
      <c r="M61" s="23"/>
      <c r="N61" s="23"/>
      <c r="O61" s="23"/>
      <c r="P61" s="23"/>
      <c r="Q61" s="23"/>
      <c r="R61" s="23"/>
      <c r="S61" s="23"/>
      <c r="T61" s="23"/>
      <c r="U61" s="23"/>
      <c r="V61" s="23"/>
      <c r="W61" s="23"/>
      <c r="X61" s="23"/>
      <c r="Y61" s="23"/>
      <c r="Z61" s="23"/>
      <c r="AA61" s="9"/>
      <c r="AB61" s="9"/>
      <c r="AC61" s="9"/>
      <c r="AD61" s="9"/>
      <c r="AE61" s="9"/>
      <c r="AF61" s="9"/>
      <c r="AG61" s="9"/>
      <c r="AH61" s="9"/>
      <c r="AI61" s="9"/>
    </row>
    <row r="62" spans="3:35" ht="20.100000000000001" customHeight="1" x14ac:dyDescent="0.7">
      <c r="C62" s="23" t="str">
        <f t="shared" si="1"/>
        <v>ここね</v>
      </c>
      <c r="D62" s="7" t="s">
        <v>193</v>
      </c>
      <c r="E62" s="8" t="str">
        <f t="shared" si="2"/>
        <v>ここね56</v>
      </c>
      <c r="F62" s="23"/>
      <c r="G62" s="23"/>
      <c r="H62" s="23"/>
      <c r="I62" s="23"/>
      <c r="J62" s="23"/>
      <c r="K62" s="23"/>
      <c r="L62" s="23"/>
      <c r="M62" s="23"/>
      <c r="N62" s="23"/>
      <c r="O62" s="23"/>
      <c r="P62" s="23"/>
      <c r="Q62" s="23"/>
      <c r="R62" s="23"/>
      <c r="S62" s="23"/>
      <c r="T62" s="23"/>
      <c r="U62" s="23"/>
      <c r="V62" s="23"/>
      <c r="W62" s="23"/>
      <c r="X62" s="23"/>
      <c r="Y62" s="23"/>
      <c r="Z62" s="23"/>
      <c r="AA62" s="9"/>
      <c r="AB62" s="9"/>
      <c r="AC62" s="9"/>
      <c r="AD62" s="9"/>
      <c r="AE62" s="9"/>
      <c r="AF62" s="9"/>
      <c r="AG62" s="9"/>
      <c r="AH62" s="9"/>
      <c r="AI62" s="9"/>
    </row>
    <row r="63" spans="3:35" ht="20.100000000000001" customHeight="1" x14ac:dyDescent="0.7">
      <c r="C63" s="23" t="str">
        <f t="shared" si="1"/>
        <v>ここね</v>
      </c>
      <c r="D63" s="7" t="s">
        <v>194</v>
      </c>
      <c r="E63" s="8" t="str">
        <f t="shared" si="2"/>
        <v>ここね57</v>
      </c>
      <c r="F63" s="23"/>
      <c r="G63" s="23"/>
      <c r="H63" s="23"/>
      <c r="I63" s="23"/>
      <c r="J63" s="23"/>
      <c r="K63" s="23"/>
      <c r="L63" s="23"/>
      <c r="M63" s="23"/>
      <c r="N63" s="23"/>
      <c r="O63" s="23"/>
      <c r="P63" s="23"/>
      <c r="Q63" s="23"/>
      <c r="R63" s="23"/>
      <c r="S63" s="23"/>
      <c r="T63" s="23"/>
      <c r="U63" s="23"/>
      <c r="V63" s="23"/>
      <c r="W63" s="23"/>
      <c r="X63" s="23"/>
      <c r="Y63" s="23"/>
      <c r="Z63" s="23"/>
      <c r="AA63" s="9"/>
      <c r="AB63" s="9"/>
      <c r="AC63" s="9"/>
      <c r="AD63" s="9"/>
      <c r="AE63" s="9"/>
      <c r="AF63" s="9"/>
      <c r="AG63" s="9"/>
      <c r="AH63" s="9"/>
      <c r="AI63" s="9"/>
    </row>
    <row r="64" spans="3:35" ht="20.100000000000001" customHeight="1" x14ac:dyDescent="0.7">
      <c r="C64" s="23" t="str">
        <f t="shared" si="1"/>
        <v>ここね</v>
      </c>
      <c r="D64" s="7" t="s">
        <v>195</v>
      </c>
      <c r="E64" s="8" t="str">
        <f t="shared" si="2"/>
        <v>ここね58</v>
      </c>
      <c r="F64" s="24"/>
      <c r="G64" s="24"/>
      <c r="H64" s="24"/>
      <c r="I64" s="24"/>
      <c r="J64" s="24"/>
      <c r="K64" s="24"/>
      <c r="L64" s="24"/>
      <c r="M64" s="24"/>
      <c r="N64" s="24"/>
      <c r="O64" s="24"/>
      <c r="P64" s="24"/>
      <c r="Q64" s="24"/>
      <c r="R64" s="24"/>
      <c r="S64" s="24"/>
      <c r="T64" s="24"/>
      <c r="U64" s="24"/>
      <c r="V64" s="24"/>
      <c r="W64" s="24"/>
      <c r="X64" s="24"/>
      <c r="Y64" s="24"/>
      <c r="Z64" s="24"/>
      <c r="AA64" s="9"/>
      <c r="AB64" s="9"/>
      <c r="AC64" s="9"/>
      <c r="AD64" s="9"/>
      <c r="AE64" s="9"/>
      <c r="AF64" s="9"/>
      <c r="AG64" s="9"/>
      <c r="AH64" s="9"/>
      <c r="AI64" s="9"/>
    </row>
    <row r="65" spans="2:35" ht="18.95" customHeight="1" x14ac:dyDescent="0.7">
      <c r="D65" s="5"/>
    </row>
    <row r="66" spans="2:35" ht="18.95" customHeight="1" x14ac:dyDescent="0.7">
      <c r="B66" s="78" t="s">
        <v>70</v>
      </c>
      <c r="C66" s="73" t="s">
        <v>49</v>
      </c>
      <c r="D66" s="76" t="s">
        <v>0</v>
      </c>
      <c r="E66" s="77"/>
      <c r="F66" s="16">
        <f>COUNTIF(F7:F64,"はい")</f>
        <v>32</v>
      </c>
      <c r="G66" s="16">
        <f t="shared" ref="G66:Z66" si="3">COUNTIF(G7:G64,"はい")</f>
        <v>36</v>
      </c>
      <c r="H66" s="16">
        <f t="shared" si="3"/>
        <v>35</v>
      </c>
      <c r="I66" s="16">
        <f t="shared" si="3"/>
        <v>36</v>
      </c>
      <c r="J66" s="16">
        <f t="shared" si="3"/>
        <v>36</v>
      </c>
      <c r="K66" s="16">
        <f t="shared" si="3"/>
        <v>36</v>
      </c>
      <c r="L66" s="16">
        <f t="shared" si="3"/>
        <v>34</v>
      </c>
      <c r="M66" s="16">
        <f t="shared" si="3"/>
        <v>36</v>
      </c>
      <c r="N66" s="16">
        <f t="shared" si="3"/>
        <v>12</v>
      </c>
      <c r="O66" s="16">
        <f t="shared" si="3"/>
        <v>36</v>
      </c>
      <c r="P66" s="16">
        <f t="shared" si="3"/>
        <v>36</v>
      </c>
      <c r="Q66" s="16">
        <f t="shared" si="3"/>
        <v>35</v>
      </c>
      <c r="R66" s="16">
        <f t="shared" si="3"/>
        <v>24</v>
      </c>
      <c r="S66" s="16">
        <f t="shared" si="3"/>
        <v>32</v>
      </c>
      <c r="T66" s="16">
        <f t="shared" si="3"/>
        <v>36</v>
      </c>
      <c r="U66" s="16">
        <f t="shared" si="3"/>
        <v>36</v>
      </c>
      <c r="V66" s="16">
        <f t="shared" si="3"/>
        <v>36</v>
      </c>
      <c r="W66" s="16">
        <f t="shared" si="3"/>
        <v>32</v>
      </c>
      <c r="X66" s="16">
        <f t="shared" si="3"/>
        <v>32</v>
      </c>
      <c r="Y66" s="16">
        <f t="shared" si="3"/>
        <v>35</v>
      </c>
      <c r="Z66" s="16">
        <f t="shared" si="3"/>
        <v>36</v>
      </c>
      <c r="AA66" s="16">
        <f t="shared" ref="AA66:AI66" si="4">COUNTA(AA7:AA64)</f>
        <v>0</v>
      </c>
      <c r="AB66" s="16">
        <f t="shared" si="4"/>
        <v>0</v>
      </c>
      <c r="AC66" s="16">
        <f t="shared" si="4"/>
        <v>0</v>
      </c>
      <c r="AD66" s="16">
        <f t="shared" si="4"/>
        <v>0</v>
      </c>
      <c r="AE66" s="16">
        <f t="shared" si="4"/>
        <v>0</v>
      </c>
      <c r="AF66" s="16">
        <f t="shared" ca="1" si="4"/>
        <v>0</v>
      </c>
      <c r="AG66" s="16">
        <f t="shared" si="4"/>
        <v>0</v>
      </c>
      <c r="AH66" s="16">
        <f t="shared" si="4"/>
        <v>0</v>
      </c>
      <c r="AI66" s="16">
        <f t="shared" si="4"/>
        <v>0</v>
      </c>
    </row>
    <row r="67" spans="2:35" ht="18.95" customHeight="1" x14ac:dyDescent="0.7">
      <c r="B67" s="78"/>
      <c r="C67" s="74"/>
      <c r="D67" s="76" t="s">
        <v>137</v>
      </c>
      <c r="E67" s="77"/>
      <c r="F67" s="16">
        <f t="shared" ref="F67:Z67" si="5">COUNTIF(F7:F64,"どちらともいえない")</f>
        <v>3</v>
      </c>
      <c r="G67" s="16">
        <f t="shared" si="5"/>
        <v>0</v>
      </c>
      <c r="H67" s="16">
        <f t="shared" si="5"/>
        <v>1</v>
      </c>
      <c r="I67" s="16">
        <f t="shared" si="5"/>
        <v>0</v>
      </c>
      <c r="J67" s="16">
        <f t="shared" si="5"/>
        <v>0</v>
      </c>
      <c r="K67" s="16">
        <f t="shared" si="5"/>
        <v>0</v>
      </c>
      <c r="L67" s="16">
        <f t="shared" si="5"/>
        <v>2</v>
      </c>
      <c r="M67" s="16">
        <f t="shared" si="5"/>
        <v>0</v>
      </c>
      <c r="N67" s="16">
        <f t="shared" si="5"/>
        <v>14</v>
      </c>
      <c r="O67" s="16">
        <f t="shared" si="5"/>
        <v>0</v>
      </c>
      <c r="P67" s="16">
        <f t="shared" si="5"/>
        <v>0</v>
      </c>
      <c r="Q67" s="16">
        <f t="shared" si="5"/>
        <v>1</v>
      </c>
      <c r="R67" s="16">
        <f t="shared" si="5"/>
        <v>8</v>
      </c>
      <c r="S67" s="16">
        <f t="shared" si="5"/>
        <v>4</v>
      </c>
      <c r="T67" s="16">
        <f t="shared" si="5"/>
        <v>0</v>
      </c>
      <c r="U67" s="16">
        <f t="shared" si="5"/>
        <v>0</v>
      </c>
      <c r="V67" s="16">
        <f t="shared" si="5"/>
        <v>0</v>
      </c>
      <c r="W67" s="16">
        <f t="shared" si="5"/>
        <v>3</v>
      </c>
      <c r="X67" s="16">
        <f t="shared" si="5"/>
        <v>4</v>
      </c>
      <c r="Y67" s="16">
        <f t="shared" si="5"/>
        <v>1</v>
      </c>
      <c r="Z67" s="16">
        <f t="shared" si="5"/>
        <v>0</v>
      </c>
      <c r="AA67" s="46"/>
      <c r="AB67" s="46"/>
      <c r="AC67" s="46"/>
      <c r="AD67" s="46"/>
      <c r="AE67" s="46"/>
      <c r="AF67" s="46"/>
      <c r="AG67" s="46"/>
      <c r="AH67" s="46"/>
      <c r="AI67" s="46"/>
    </row>
    <row r="68" spans="2:35" ht="18.95" customHeight="1" x14ac:dyDescent="0.7">
      <c r="B68" s="78"/>
      <c r="C68" s="74"/>
      <c r="D68" s="76" t="s">
        <v>1</v>
      </c>
      <c r="E68" s="77"/>
      <c r="F68" s="16">
        <f t="shared" ref="F68:Z68" si="6">COUNTIF(F7:F64,"いいえ")</f>
        <v>1</v>
      </c>
      <c r="G68" s="16">
        <f t="shared" si="6"/>
        <v>0</v>
      </c>
      <c r="H68" s="16">
        <f t="shared" si="6"/>
        <v>0</v>
      </c>
      <c r="I68" s="16">
        <f t="shared" si="6"/>
        <v>0</v>
      </c>
      <c r="J68" s="16">
        <f t="shared" si="6"/>
        <v>0</v>
      </c>
      <c r="K68" s="16">
        <f t="shared" si="6"/>
        <v>0</v>
      </c>
      <c r="L68" s="16">
        <f t="shared" si="6"/>
        <v>0</v>
      </c>
      <c r="M68" s="16">
        <f t="shared" si="6"/>
        <v>0</v>
      </c>
      <c r="N68" s="16">
        <f t="shared" si="6"/>
        <v>9</v>
      </c>
      <c r="O68" s="16">
        <f t="shared" si="6"/>
        <v>0</v>
      </c>
      <c r="P68" s="16">
        <f t="shared" si="6"/>
        <v>0</v>
      </c>
      <c r="Q68" s="16">
        <f t="shared" si="6"/>
        <v>0</v>
      </c>
      <c r="R68" s="16">
        <f t="shared" si="6"/>
        <v>4</v>
      </c>
      <c r="S68" s="16">
        <f t="shared" si="6"/>
        <v>0</v>
      </c>
      <c r="T68" s="16">
        <f t="shared" si="6"/>
        <v>0</v>
      </c>
      <c r="U68" s="16">
        <f t="shared" si="6"/>
        <v>0</v>
      </c>
      <c r="V68" s="16">
        <f t="shared" si="6"/>
        <v>0</v>
      </c>
      <c r="W68" s="16">
        <f t="shared" si="6"/>
        <v>0</v>
      </c>
      <c r="X68" s="16">
        <f t="shared" si="6"/>
        <v>0</v>
      </c>
      <c r="Y68" s="16">
        <f t="shared" si="6"/>
        <v>0</v>
      </c>
      <c r="Z68" s="16">
        <f t="shared" si="6"/>
        <v>0</v>
      </c>
    </row>
    <row r="69" spans="2:35" ht="18.95" customHeight="1" x14ac:dyDescent="0.7">
      <c r="B69" s="78"/>
      <c r="C69" s="74"/>
      <c r="D69" s="76" t="s">
        <v>138</v>
      </c>
      <c r="E69" s="77"/>
      <c r="F69" s="16">
        <f t="shared" ref="F69:Z69" si="7">COUNTIF(F7:F64,"わからない")</f>
        <v>0</v>
      </c>
      <c r="G69" s="16">
        <f t="shared" si="7"/>
        <v>0</v>
      </c>
      <c r="H69" s="16">
        <f t="shared" si="7"/>
        <v>0</v>
      </c>
      <c r="I69" s="16">
        <f t="shared" si="7"/>
        <v>0</v>
      </c>
      <c r="J69" s="16">
        <f t="shared" si="7"/>
        <v>0</v>
      </c>
      <c r="K69" s="16">
        <f t="shared" si="7"/>
        <v>0</v>
      </c>
      <c r="L69" s="16">
        <f t="shared" si="7"/>
        <v>0</v>
      </c>
      <c r="M69" s="16">
        <f t="shared" si="7"/>
        <v>0</v>
      </c>
      <c r="N69" s="16">
        <f t="shared" si="7"/>
        <v>1</v>
      </c>
      <c r="O69" s="16">
        <f t="shared" si="7"/>
        <v>0</v>
      </c>
      <c r="P69" s="16">
        <f t="shared" si="7"/>
        <v>0</v>
      </c>
      <c r="Q69" s="16">
        <f t="shared" si="7"/>
        <v>0</v>
      </c>
      <c r="R69" s="16">
        <f t="shared" si="7"/>
        <v>0</v>
      </c>
      <c r="S69" s="16">
        <f t="shared" si="7"/>
        <v>0</v>
      </c>
      <c r="T69" s="16">
        <f t="shared" si="7"/>
        <v>0</v>
      </c>
      <c r="U69" s="16">
        <f t="shared" si="7"/>
        <v>0</v>
      </c>
      <c r="V69" s="16">
        <f t="shared" si="7"/>
        <v>0</v>
      </c>
      <c r="W69" s="16">
        <f t="shared" si="7"/>
        <v>1</v>
      </c>
      <c r="X69" s="16">
        <f t="shared" si="7"/>
        <v>0</v>
      </c>
      <c r="Y69" s="16">
        <f t="shared" si="7"/>
        <v>0</v>
      </c>
      <c r="Z69" s="16">
        <f t="shared" si="7"/>
        <v>0</v>
      </c>
    </row>
    <row r="70" spans="2:35" ht="18.95" customHeight="1" x14ac:dyDescent="0.7">
      <c r="B70" s="78"/>
      <c r="C70" s="75"/>
      <c r="D70" s="76" t="s">
        <v>48</v>
      </c>
      <c r="E70" s="77"/>
      <c r="F70" s="16">
        <f>SUM(F66:F69)</f>
        <v>36</v>
      </c>
      <c r="G70" s="16">
        <f t="shared" ref="G70:Z70" si="8">SUM(G66:G69)</f>
        <v>36</v>
      </c>
      <c r="H70" s="16">
        <f t="shared" si="8"/>
        <v>36</v>
      </c>
      <c r="I70" s="16">
        <f t="shared" si="8"/>
        <v>36</v>
      </c>
      <c r="J70" s="16">
        <f t="shared" si="8"/>
        <v>36</v>
      </c>
      <c r="K70" s="16">
        <f t="shared" si="8"/>
        <v>36</v>
      </c>
      <c r="L70" s="16">
        <f t="shared" si="8"/>
        <v>36</v>
      </c>
      <c r="M70" s="16">
        <f t="shared" si="8"/>
        <v>36</v>
      </c>
      <c r="N70" s="16">
        <f t="shared" si="8"/>
        <v>36</v>
      </c>
      <c r="O70" s="16">
        <f t="shared" si="8"/>
        <v>36</v>
      </c>
      <c r="P70" s="16">
        <f t="shared" si="8"/>
        <v>36</v>
      </c>
      <c r="Q70" s="16">
        <f t="shared" si="8"/>
        <v>36</v>
      </c>
      <c r="R70" s="16">
        <f t="shared" si="8"/>
        <v>36</v>
      </c>
      <c r="S70" s="16">
        <f t="shared" si="8"/>
        <v>36</v>
      </c>
      <c r="T70" s="16">
        <f t="shared" si="8"/>
        <v>36</v>
      </c>
      <c r="U70" s="16">
        <f t="shared" si="8"/>
        <v>36</v>
      </c>
      <c r="V70" s="16">
        <f t="shared" si="8"/>
        <v>36</v>
      </c>
      <c r="W70" s="16">
        <f t="shared" si="8"/>
        <v>36</v>
      </c>
      <c r="X70" s="16">
        <f t="shared" si="8"/>
        <v>36</v>
      </c>
      <c r="Y70" s="16">
        <f t="shared" si="8"/>
        <v>36</v>
      </c>
      <c r="Z70" s="16">
        <f t="shared" si="8"/>
        <v>36</v>
      </c>
    </row>
    <row r="71" spans="2:35" ht="18.95" customHeight="1" x14ac:dyDescent="0.7">
      <c r="B71" s="78"/>
    </row>
    <row r="72" spans="2:35" ht="18.95" customHeight="1" x14ac:dyDescent="0.7">
      <c r="B72" s="78"/>
      <c r="C72" s="73" t="s">
        <v>50</v>
      </c>
      <c r="D72" s="76" t="s">
        <v>0</v>
      </c>
      <c r="E72" s="77"/>
      <c r="F72" s="17">
        <f t="shared" ref="F72:Z76" si="9">F66/F$70</f>
        <v>0.88888888888888884</v>
      </c>
      <c r="G72" s="17">
        <f t="shared" si="9"/>
        <v>1</v>
      </c>
      <c r="H72" s="17">
        <f t="shared" si="9"/>
        <v>0.97222222222222221</v>
      </c>
      <c r="I72" s="17">
        <f t="shared" si="9"/>
        <v>1</v>
      </c>
      <c r="J72" s="17">
        <f t="shared" si="9"/>
        <v>1</v>
      </c>
      <c r="K72" s="17">
        <f t="shared" si="9"/>
        <v>1</v>
      </c>
      <c r="L72" s="17">
        <f t="shared" si="9"/>
        <v>0.94444444444444442</v>
      </c>
      <c r="M72" s="17">
        <f t="shared" si="9"/>
        <v>1</v>
      </c>
      <c r="N72" s="17">
        <f t="shared" si="9"/>
        <v>0.33333333333333331</v>
      </c>
      <c r="O72" s="17">
        <f t="shared" si="9"/>
        <v>1</v>
      </c>
      <c r="P72" s="17">
        <f t="shared" si="9"/>
        <v>1</v>
      </c>
      <c r="Q72" s="17">
        <f t="shared" si="9"/>
        <v>0.97222222222222221</v>
      </c>
      <c r="R72" s="17">
        <f t="shared" si="9"/>
        <v>0.66666666666666663</v>
      </c>
      <c r="S72" s="17">
        <f t="shared" si="9"/>
        <v>0.88888888888888884</v>
      </c>
      <c r="T72" s="17">
        <f t="shared" si="9"/>
        <v>1</v>
      </c>
      <c r="U72" s="17">
        <f t="shared" si="9"/>
        <v>1</v>
      </c>
      <c r="V72" s="17">
        <f t="shared" si="9"/>
        <v>1</v>
      </c>
      <c r="W72" s="17">
        <f t="shared" si="9"/>
        <v>0.88888888888888884</v>
      </c>
      <c r="X72" s="17">
        <f t="shared" si="9"/>
        <v>0.88888888888888884</v>
      </c>
      <c r="Y72" s="17">
        <f t="shared" si="9"/>
        <v>0.97222222222222221</v>
      </c>
      <c r="Z72" s="17">
        <f t="shared" si="9"/>
        <v>1</v>
      </c>
    </row>
    <row r="73" spans="2:35" ht="18.95" customHeight="1" x14ac:dyDescent="0.7">
      <c r="C73" s="74"/>
      <c r="D73" s="76" t="s">
        <v>137</v>
      </c>
      <c r="E73" s="77"/>
      <c r="F73" s="17">
        <f t="shared" si="9"/>
        <v>8.3333333333333329E-2</v>
      </c>
      <c r="G73" s="17">
        <f t="shared" si="9"/>
        <v>0</v>
      </c>
      <c r="H73" s="17">
        <f t="shared" si="9"/>
        <v>2.7777777777777776E-2</v>
      </c>
      <c r="I73" s="17">
        <f t="shared" si="9"/>
        <v>0</v>
      </c>
      <c r="J73" s="17">
        <f t="shared" si="9"/>
        <v>0</v>
      </c>
      <c r="K73" s="17">
        <f t="shared" si="9"/>
        <v>0</v>
      </c>
      <c r="L73" s="17">
        <f t="shared" si="9"/>
        <v>5.5555555555555552E-2</v>
      </c>
      <c r="M73" s="17">
        <f t="shared" si="9"/>
        <v>0</v>
      </c>
      <c r="N73" s="17">
        <f t="shared" si="9"/>
        <v>0.3888888888888889</v>
      </c>
      <c r="O73" s="17">
        <f t="shared" si="9"/>
        <v>0</v>
      </c>
      <c r="P73" s="17">
        <f t="shared" si="9"/>
        <v>0</v>
      </c>
      <c r="Q73" s="17">
        <f t="shared" si="9"/>
        <v>2.7777777777777776E-2</v>
      </c>
      <c r="R73" s="17">
        <f t="shared" si="9"/>
        <v>0.22222222222222221</v>
      </c>
      <c r="S73" s="17">
        <f t="shared" si="9"/>
        <v>0.1111111111111111</v>
      </c>
      <c r="T73" s="17">
        <f t="shared" si="9"/>
        <v>0</v>
      </c>
      <c r="U73" s="17">
        <f t="shared" si="9"/>
        <v>0</v>
      </c>
      <c r="V73" s="17">
        <f t="shared" si="9"/>
        <v>0</v>
      </c>
      <c r="W73" s="17">
        <f t="shared" si="9"/>
        <v>8.3333333333333329E-2</v>
      </c>
      <c r="X73" s="17">
        <f t="shared" si="9"/>
        <v>0.1111111111111111</v>
      </c>
      <c r="Y73" s="17">
        <f t="shared" si="9"/>
        <v>2.7777777777777776E-2</v>
      </c>
      <c r="Z73" s="17">
        <f t="shared" si="9"/>
        <v>0</v>
      </c>
    </row>
    <row r="74" spans="2:35" ht="18.95" customHeight="1" x14ac:dyDescent="0.7">
      <c r="C74" s="74"/>
      <c r="D74" s="76" t="s">
        <v>1</v>
      </c>
      <c r="E74" s="77"/>
      <c r="F74" s="17">
        <f t="shared" si="9"/>
        <v>2.7777777777777776E-2</v>
      </c>
      <c r="G74" s="17">
        <f t="shared" si="9"/>
        <v>0</v>
      </c>
      <c r="H74" s="17">
        <f t="shared" si="9"/>
        <v>0</v>
      </c>
      <c r="I74" s="17">
        <f t="shared" si="9"/>
        <v>0</v>
      </c>
      <c r="J74" s="17">
        <f t="shared" si="9"/>
        <v>0</v>
      </c>
      <c r="K74" s="17">
        <f t="shared" si="9"/>
        <v>0</v>
      </c>
      <c r="L74" s="17">
        <f t="shared" si="9"/>
        <v>0</v>
      </c>
      <c r="M74" s="17">
        <f t="shared" si="9"/>
        <v>0</v>
      </c>
      <c r="N74" s="17">
        <f t="shared" si="9"/>
        <v>0.25</v>
      </c>
      <c r="O74" s="17">
        <f t="shared" si="9"/>
        <v>0</v>
      </c>
      <c r="P74" s="17">
        <f t="shared" si="9"/>
        <v>0</v>
      </c>
      <c r="Q74" s="17">
        <f t="shared" si="9"/>
        <v>0</v>
      </c>
      <c r="R74" s="17">
        <f t="shared" si="9"/>
        <v>0.1111111111111111</v>
      </c>
      <c r="S74" s="17">
        <f t="shared" si="9"/>
        <v>0</v>
      </c>
      <c r="T74" s="17">
        <f t="shared" si="9"/>
        <v>0</v>
      </c>
      <c r="U74" s="17">
        <f t="shared" si="9"/>
        <v>0</v>
      </c>
      <c r="V74" s="17">
        <f t="shared" si="9"/>
        <v>0</v>
      </c>
      <c r="W74" s="17">
        <f t="shared" si="9"/>
        <v>0</v>
      </c>
      <c r="X74" s="25">
        <f t="shared" si="9"/>
        <v>0</v>
      </c>
      <c r="Y74" s="25">
        <f t="shared" si="9"/>
        <v>0</v>
      </c>
      <c r="Z74" s="17">
        <f t="shared" si="9"/>
        <v>0</v>
      </c>
    </row>
    <row r="75" spans="2:35" ht="18.95" customHeight="1" x14ac:dyDescent="0.7">
      <c r="B75" s="79" t="s">
        <v>71</v>
      </c>
      <c r="C75" s="74"/>
      <c r="D75" s="76" t="s">
        <v>138</v>
      </c>
      <c r="E75" s="77"/>
      <c r="F75" s="17">
        <f t="shared" si="9"/>
        <v>0</v>
      </c>
      <c r="G75" s="17">
        <f t="shared" si="9"/>
        <v>0</v>
      </c>
      <c r="H75" s="17">
        <f t="shared" si="9"/>
        <v>0</v>
      </c>
      <c r="I75" s="17">
        <f t="shared" si="9"/>
        <v>0</v>
      </c>
      <c r="J75" s="17">
        <f t="shared" si="9"/>
        <v>0</v>
      </c>
      <c r="K75" s="17">
        <f t="shared" si="9"/>
        <v>0</v>
      </c>
      <c r="L75" s="17">
        <f t="shared" si="9"/>
        <v>0</v>
      </c>
      <c r="M75" s="17">
        <f t="shared" si="9"/>
        <v>0</v>
      </c>
      <c r="N75" s="17">
        <f t="shared" si="9"/>
        <v>2.7777777777777776E-2</v>
      </c>
      <c r="O75" s="17">
        <f t="shared" si="9"/>
        <v>0</v>
      </c>
      <c r="P75" s="17">
        <f t="shared" si="9"/>
        <v>0</v>
      </c>
      <c r="Q75" s="17">
        <f t="shared" si="9"/>
        <v>0</v>
      </c>
      <c r="R75" s="17">
        <f t="shared" si="9"/>
        <v>0</v>
      </c>
      <c r="S75" s="17">
        <f t="shared" si="9"/>
        <v>0</v>
      </c>
      <c r="T75" s="17">
        <f t="shared" si="9"/>
        <v>0</v>
      </c>
      <c r="U75" s="17">
        <f t="shared" si="9"/>
        <v>0</v>
      </c>
      <c r="V75" s="17">
        <f t="shared" si="9"/>
        <v>0</v>
      </c>
      <c r="W75" s="17">
        <f t="shared" si="9"/>
        <v>2.7777777777777776E-2</v>
      </c>
      <c r="X75" s="17">
        <f t="shared" si="9"/>
        <v>0</v>
      </c>
      <c r="Y75" s="17">
        <f t="shared" si="9"/>
        <v>0</v>
      </c>
      <c r="Z75" s="17">
        <f t="shared" si="9"/>
        <v>0</v>
      </c>
    </row>
    <row r="76" spans="2:35" ht="18.95" customHeight="1" x14ac:dyDescent="0.7">
      <c r="B76" s="79"/>
      <c r="C76" s="75"/>
      <c r="D76" s="76" t="s">
        <v>48</v>
      </c>
      <c r="E76" s="77"/>
      <c r="F76" s="17">
        <f t="shared" si="9"/>
        <v>1</v>
      </c>
      <c r="G76" s="17">
        <f t="shared" si="9"/>
        <v>1</v>
      </c>
      <c r="H76" s="17">
        <f t="shared" si="9"/>
        <v>1</v>
      </c>
      <c r="I76" s="17">
        <f t="shared" si="9"/>
        <v>1</v>
      </c>
      <c r="J76" s="17">
        <f t="shared" si="9"/>
        <v>1</v>
      </c>
      <c r="K76" s="17">
        <f t="shared" si="9"/>
        <v>1</v>
      </c>
      <c r="L76" s="17">
        <f t="shared" si="9"/>
        <v>1</v>
      </c>
      <c r="M76" s="17">
        <f t="shared" si="9"/>
        <v>1</v>
      </c>
      <c r="N76" s="17">
        <f t="shared" si="9"/>
        <v>1</v>
      </c>
      <c r="O76" s="17">
        <f t="shared" si="9"/>
        <v>1</v>
      </c>
      <c r="P76" s="17">
        <f t="shared" si="9"/>
        <v>1</v>
      </c>
      <c r="Q76" s="17">
        <f t="shared" si="9"/>
        <v>1</v>
      </c>
      <c r="R76" s="17">
        <f t="shared" si="9"/>
        <v>1</v>
      </c>
      <c r="S76" s="17">
        <f t="shared" si="9"/>
        <v>1</v>
      </c>
      <c r="T76" s="17">
        <f t="shared" si="9"/>
        <v>1</v>
      </c>
      <c r="U76" s="17">
        <f t="shared" si="9"/>
        <v>1</v>
      </c>
      <c r="V76" s="17">
        <f t="shared" si="9"/>
        <v>1</v>
      </c>
      <c r="W76" s="17">
        <f t="shared" si="9"/>
        <v>1</v>
      </c>
      <c r="X76" s="17">
        <f t="shared" si="9"/>
        <v>1</v>
      </c>
      <c r="Y76" s="17">
        <f t="shared" si="9"/>
        <v>1</v>
      </c>
      <c r="Z76" s="17">
        <f t="shared" si="9"/>
        <v>1</v>
      </c>
    </row>
    <row r="77" spans="2:35" ht="18.95" customHeight="1" x14ac:dyDescent="0.7">
      <c r="B77" s="79"/>
    </row>
    <row r="78" spans="2:35" ht="18.95" customHeight="1" x14ac:dyDescent="0.7">
      <c r="B78" s="79"/>
      <c r="F78" s="118" t="s">
        <v>74</v>
      </c>
      <c r="G78" s="118"/>
      <c r="H78" s="118"/>
      <c r="I78" s="118"/>
      <c r="J78" s="118" t="s">
        <v>145</v>
      </c>
      <c r="K78" s="118"/>
      <c r="L78" s="118"/>
      <c r="M78" s="118"/>
      <c r="N78" s="118"/>
      <c r="O78" s="68" t="s">
        <v>146</v>
      </c>
      <c r="P78" s="69"/>
      <c r="Q78" s="69"/>
      <c r="R78" s="69"/>
      <c r="S78" s="69"/>
      <c r="T78" s="69"/>
      <c r="U78" s="69"/>
      <c r="V78" s="69"/>
      <c r="W78" s="108" t="s">
        <v>147</v>
      </c>
      <c r="X78" s="70"/>
      <c r="Y78" s="68" t="s">
        <v>116</v>
      </c>
      <c r="Z78" s="70"/>
    </row>
    <row r="79" spans="2:35" ht="18.95" customHeight="1" x14ac:dyDescent="0.7">
      <c r="B79" s="79"/>
      <c r="C79" s="73" t="s">
        <v>49</v>
      </c>
      <c r="D79" s="76" t="s">
        <v>0</v>
      </c>
      <c r="E79" s="77"/>
      <c r="F79" s="67">
        <f>COUNTIF(F7:I64,"はい")</f>
        <v>139</v>
      </c>
      <c r="G79" s="65"/>
      <c r="H79" s="65"/>
      <c r="I79" s="112"/>
      <c r="J79" s="67">
        <f>COUNTIF(J7:N64,"はい")</f>
        <v>154</v>
      </c>
      <c r="K79" s="65"/>
      <c r="L79" s="65"/>
      <c r="M79" s="65"/>
      <c r="N79" s="112"/>
      <c r="O79" s="67">
        <f>COUNTIF(O7:V64,"はい")</f>
        <v>271</v>
      </c>
      <c r="P79" s="65"/>
      <c r="Q79" s="65"/>
      <c r="R79" s="65"/>
      <c r="S79" s="65"/>
      <c r="T79" s="65"/>
      <c r="U79" s="65"/>
      <c r="V79" s="65"/>
      <c r="W79" s="67">
        <f>COUNTIF(W7:X64,"はい")</f>
        <v>64</v>
      </c>
      <c r="X79" s="112"/>
      <c r="Y79" s="80">
        <f>COUNTIF(Y7:Z64,"はい")</f>
        <v>71</v>
      </c>
      <c r="Z79" s="80"/>
    </row>
    <row r="80" spans="2:35" ht="18.95" customHeight="1" x14ac:dyDescent="0.7">
      <c r="B80" s="79"/>
      <c r="C80" s="74"/>
      <c r="D80" s="76" t="s">
        <v>137</v>
      </c>
      <c r="E80" s="77"/>
      <c r="F80" s="67">
        <f>COUNTIF(F7:I64,"どちらともいえない")</f>
        <v>4</v>
      </c>
      <c r="G80" s="65"/>
      <c r="H80" s="65"/>
      <c r="I80" s="112"/>
      <c r="J80" s="67">
        <f>COUNTIF(J7:N64,"どちらともいえない")</f>
        <v>16</v>
      </c>
      <c r="K80" s="65"/>
      <c r="L80" s="65"/>
      <c r="M80" s="65"/>
      <c r="N80" s="112"/>
      <c r="O80" s="67">
        <f>COUNTIF(O7:V64,"どちらともいえない")</f>
        <v>13</v>
      </c>
      <c r="P80" s="65"/>
      <c r="Q80" s="65"/>
      <c r="R80" s="65"/>
      <c r="S80" s="65"/>
      <c r="T80" s="65"/>
      <c r="U80" s="65"/>
      <c r="V80" s="65"/>
      <c r="W80" s="67">
        <f>COUNTIF(W8:X65,"どちらともいえない")</f>
        <v>7</v>
      </c>
      <c r="X80" s="112"/>
      <c r="Y80" s="80">
        <f>COUNTIF(Y7:Z64,"どちらともいえない")</f>
        <v>1</v>
      </c>
      <c r="Z80" s="80"/>
    </row>
    <row r="81" spans="2:26" ht="18.95" customHeight="1" x14ac:dyDescent="0.7">
      <c r="B81" s="79"/>
      <c r="C81" s="74"/>
      <c r="D81" s="76" t="s">
        <v>1</v>
      </c>
      <c r="E81" s="77"/>
      <c r="F81" s="67">
        <f>COUNTIF(F7:I64,"いいえ")</f>
        <v>1</v>
      </c>
      <c r="G81" s="65"/>
      <c r="H81" s="65"/>
      <c r="I81" s="112"/>
      <c r="J81" s="67">
        <f>COUNTIF(J7:N64,"いいえ")</f>
        <v>9</v>
      </c>
      <c r="K81" s="65"/>
      <c r="L81" s="65"/>
      <c r="M81" s="65"/>
      <c r="N81" s="112"/>
      <c r="O81" s="67">
        <f>COUNTIF(O7:V64,"いいえ")</f>
        <v>4</v>
      </c>
      <c r="P81" s="65"/>
      <c r="Q81" s="65"/>
      <c r="R81" s="65"/>
      <c r="S81" s="65"/>
      <c r="T81" s="65"/>
      <c r="U81" s="65"/>
      <c r="V81" s="65"/>
      <c r="W81" s="67">
        <f>COUNTIF(W9:X66,"いいえ")</f>
        <v>0</v>
      </c>
      <c r="X81" s="112"/>
      <c r="Y81" s="80">
        <f>COUNTIF(Y7:Z64,"いいえ")</f>
        <v>0</v>
      </c>
      <c r="Z81" s="80"/>
    </row>
    <row r="82" spans="2:26" ht="18.95" customHeight="1" x14ac:dyDescent="0.7">
      <c r="C82" s="74"/>
      <c r="D82" s="76" t="s">
        <v>138</v>
      </c>
      <c r="E82" s="77"/>
      <c r="F82" s="67">
        <f>COUNTIF(F7:I64,"わからない")</f>
        <v>0</v>
      </c>
      <c r="G82" s="65"/>
      <c r="H82" s="65"/>
      <c r="I82" s="112"/>
      <c r="J82" s="67">
        <f>COUNTIF(J7:N64,"わからない")</f>
        <v>1</v>
      </c>
      <c r="K82" s="65"/>
      <c r="L82" s="65"/>
      <c r="M82" s="65"/>
      <c r="N82" s="112"/>
      <c r="O82" s="67">
        <f>COUNTIF(O7:V64,"わからない")</f>
        <v>0</v>
      </c>
      <c r="P82" s="65"/>
      <c r="Q82" s="65"/>
      <c r="R82" s="65"/>
      <c r="S82" s="65"/>
      <c r="T82" s="65"/>
      <c r="U82" s="65"/>
      <c r="V82" s="65"/>
      <c r="W82" s="67">
        <f>COUNTIF(W10:X67,"わからない")</f>
        <v>1</v>
      </c>
      <c r="X82" s="112"/>
      <c r="Y82" s="80">
        <f>COUNTIF(Y7:Z64,"わからない")</f>
        <v>0</v>
      </c>
      <c r="Z82" s="80"/>
    </row>
    <row r="83" spans="2:26" ht="18.95" customHeight="1" x14ac:dyDescent="0.7">
      <c r="C83" s="75"/>
      <c r="D83" s="76" t="s">
        <v>48</v>
      </c>
      <c r="E83" s="77"/>
      <c r="F83" s="67">
        <f>SUM(F79:I82)</f>
        <v>144</v>
      </c>
      <c r="G83" s="65"/>
      <c r="H83" s="65"/>
      <c r="I83" s="112"/>
      <c r="J83" s="67">
        <f>SUM(J79:N82)</f>
        <v>180</v>
      </c>
      <c r="K83" s="65"/>
      <c r="L83" s="65"/>
      <c r="M83" s="65"/>
      <c r="N83" s="112"/>
      <c r="O83" s="67">
        <f>SUM(O79:V82)</f>
        <v>288</v>
      </c>
      <c r="P83" s="65"/>
      <c r="Q83" s="65"/>
      <c r="R83" s="65"/>
      <c r="S83" s="65"/>
      <c r="T83" s="65"/>
      <c r="U83" s="65"/>
      <c r="V83" s="65"/>
      <c r="W83" s="67">
        <f>SUM(W79:X82)</f>
        <v>72</v>
      </c>
      <c r="X83" s="112"/>
      <c r="Y83" s="80">
        <f>SUM(Y79:Z82)</f>
        <v>72</v>
      </c>
      <c r="Z83" s="80"/>
    </row>
    <row r="85" spans="2:26" ht="18.95" customHeight="1" x14ac:dyDescent="0.7">
      <c r="C85" s="73" t="s">
        <v>50</v>
      </c>
      <c r="D85" s="76" t="s">
        <v>0</v>
      </c>
      <c r="E85" s="77"/>
      <c r="F85" s="119">
        <f>F79/F$83</f>
        <v>0.96527777777777779</v>
      </c>
      <c r="G85" s="63"/>
      <c r="H85" s="63"/>
      <c r="I85" s="64"/>
      <c r="J85" s="119">
        <f>J79/J$83</f>
        <v>0.85555555555555551</v>
      </c>
      <c r="K85" s="63"/>
      <c r="L85" s="63"/>
      <c r="M85" s="63"/>
      <c r="N85" s="64"/>
      <c r="O85" s="119">
        <f>O79/O$83</f>
        <v>0.94097222222222221</v>
      </c>
      <c r="P85" s="63"/>
      <c r="Q85" s="63"/>
      <c r="R85" s="63"/>
      <c r="S85" s="63"/>
      <c r="T85" s="63"/>
      <c r="U85" s="63"/>
      <c r="V85" s="63"/>
      <c r="W85" s="119">
        <f>W79/W$83</f>
        <v>0.88888888888888884</v>
      </c>
      <c r="X85" s="64"/>
      <c r="Y85" s="81">
        <f>Y79/Y$83</f>
        <v>0.98611111111111116</v>
      </c>
      <c r="Z85" s="81"/>
    </row>
    <row r="86" spans="2:26" ht="18.95" customHeight="1" x14ac:dyDescent="0.7">
      <c r="C86" s="74"/>
      <c r="D86" s="76" t="s">
        <v>137</v>
      </c>
      <c r="E86" s="77"/>
      <c r="F86" s="119">
        <f>F80/F$83</f>
        <v>2.7777777777777776E-2</v>
      </c>
      <c r="G86" s="63"/>
      <c r="H86" s="63"/>
      <c r="I86" s="64"/>
      <c r="J86" s="119">
        <f>J80/J$83</f>
        <v>8.8888888888888892E-2</v>
      </c>
      <c r="K86" s="63"/>
      <c r="L86" s="63"/>
      <c r="M86" s="63"/>
      <c r="N86" s="64"/>
      <c r="O86" s="119">
        <f>O80/O$83</f>
        <v>4.5138888888888888E-2</v>
      </c>
      <c r="P86" s="63"/>
      <c r="Q86" s="63"/>
      <c r="R86" s="63"/>
      <c r="S86" s="63"/>
      <c r="T86" s="63"/>
      <c r="U86" s="63"/>
      <c r="V86" s="63"/>
      <c r="W86" s="119">
        <f t="shared" ref="W86:W89" si="10">W80/W$83</f>
        <v>9.7222222222222224E-2</v>
      </c>
      <c r="X86" s="64"/>
      <c r="Y86" s="81">
        <f>Y80/Y$83</f>
        <v>1.3888888888888888E-2</v>
      </c>
      <c r="Z86" s="81"/>
    </row>
    <row r="87" spans="2:26" ht="18.95" customHeight="1" x14ac:dyDescent="0.7">
      <c r="C87" s="74"/>
      <c r="D87" s="76" t="s">
        <v>1</v>
      </c>
      <c r="E87" s="77"/>
      <c r="F87" s="119">
        <f>F81/F$83</f>
        <v>6.9444444444444441E-3</v>
      </c>
      <c r="G87" s="63"/>
      <c r="H87" s="63"/>
      <c r="I87" s="64"/>
      <c r="J87" s="119">
        <f>J81/J$83</f>
        <v>0.05</v>
      </c>
      <c r="K87" s="63"/>
      <c r="L87" s="63"/>
      <c r="M87" s="63"/>
      <c r="N87" s="64"/>
      <c r="O87" s="119">
        <f>O81/O$83</f>
        <v>1.3888888888888888E-2</v>
      </c>
      <c r="P87" s="63"/>
      <c r="Q87" s="63"/>
      <c r="R87" s="63"/>
      <c r="S87" s="63"/>
      <c r="T87" s="63"/>
      <c r="U87" s="63"/>
      <c r="V87" s="63"/>
      <c r="W87" s="119">
        <f t="shared" si="10"/>
        <v>0</v>
      </c>
      <c r="X87" s="64"/>
      <c r="Y87" s="81">
        <f>Y81/Y$83</f>
        <v>0</v>
      </c>
      <c r="Z87" s="81"/>
    </row>
    <row r="88" spans="2:26" ht="18.95" customHeight="1" x14ac:dyDescent="0.7">
      <c r="C88" s="74"/>
      <c r="D88" s="76" t="s">
        <v>138</v>
      </c>
      <c r="E88" s="77"/>
      <c r="F88" s="119">
        <f>F82/F$83</f>
        <v>0</v>
      </c>
      <c r="G88" s="63"/>
      <c r="H88" s="63"/>
      <c r="I88" s="64"/>
      <c r="J88" s="119">
        <f>J82/J$83</f>
        <v>5.5555555555555558E-3</v>
      </c>
      <c r="K88" s="63"/>
      <c r="L88" s="63"/>
      <c r="M88" s="63"/>
      <c r="N88" s="64"/>
      <c r="O88" s="119">
        <f>O82/O$83</f>
        <v>0</v>
      </c>
      <c r="P88" s="63"/>
      <c r="Q88" s="63"/>
      <c r="R88" s="63"/>
      <c r="S88" s="63"/>
      <c r="T88" s="63"/>
      <c r="U88" s="63"/>
      <c r="V88" s="63"/>
      <c r="W88" s="119">
        <f t="shared" si="10"/>
        <v>1.3888888888888888E-2</v>
      </c>
      <c r="X88" s="64"/>
      <c r="Y88" s="81">
        <f>Y82/Y$83</f>
        <v>0</v>
      </c>
      <c r="Z88" s="81"/>
    </row>
    <row r="89" spans="2:26" ht="18.95" customHeight="1" x14ac:dyDescent="0.7">
      <c r="C89" s="75"/>
      <c r="D89" s="76" t="s">
        <v>48</v>
      </c>
      <c r="E89" s="77"/>
      <c r="F89" s="119">
        <f>F83/F$83</f>
        <v>1</v>
      </c>
      <c r="G89" s="63"/>
      <c r="H89" s="63"/>
      <c r="I89" s="64"/>
      <c r="J89" s="119">
        <f>J83/J$83</f>
        <v>1</v>
      </c>
      <c r="K89" s="63"/>
      <c r="L89" s="63"/>
      <c r="M89" s="63"/>
      <c r="N89" s="64"/>
      <c r="O89" s="119">
        <f>O83/O$83</f>
        <v>1</v>
      </c>
      <c r="P89" s="63"/>
      <c r="Q89" s="63"/>
      <c r="R89" s="63"/>
      <c r="S89" s="63"/>
      <c r="T89" s="63"/>
      <c r="U89" s="63"/>
      <c r="V89" s="63"/>
      <c r="W89" s="119">
        <f t="shared" si="10"/>
        <v>1</v>
      </c>
      <c r="X89" s="64"/>
      <c r="Y89" s="81">
        <f>Y83/Y$83</f>
        <v>1</v>
      </c>
      <c r="Z89" s="81"/>
    </row>
  </sheetData>
  <mergeCells count="109">
    <mergeCell ref="W88:X88"/>
    <mergeCell ref="C85:C89"/>
    <mergeCell ref="D85:E85"/>
    <mergeCell ref="F85:I85"/>
    <mergeCell ref="J85:N85"/>
    <mergeCell ref="Y85:Z85"/>
    <mergeCell ref="D87:E87"/>
    <mergeCell ref="F87:I87"/>
    <mergeCell ref="J87:N87"/>
    <mergeCell ref="D89:E89"/>
    <mergeCell ref="F89:I89"/>
    <mergeCell ref="J89:N89"/>
    <mergeCell ref="Y89:Z89"/>
    <mergeCell ref="D88:E88"/>
    <mergeCell ref="F88:I88"/>
    <mergeCell ref="J88:N88"/>
    <mergeCell ref="Y88:Z88"/>
    <mergeCell ref="D86:E86"/>
    <mergeCell ref="F86:I86"/>
    <mergeCell ref="J86:N86"/>
    <mergeCell ref="O89:V89"/>
    <mergeCell ref="W89:X89"/>
    <mergeCell ref="O88:V88"/>
    <mergeCell ref="W85:X85"/>
    <mergeCell ref="W86:X86"/>
    <mergeCell ref="Y82:Z82"/>
    <mergeCell ref="Y87:Z87"/>
    <mergeCell ref="D83:E83"/>
    <mergeCell ref="F83:I83"/>
    <mergeCell ref="J83:N83"/>
    <mergeCell ref="Y83:Z83"/>
    <mergeCell ref="Y86:Z86"/>
    <mergeCell ref="O85:V85"/>
    <mergeCell ref="O86:V86"/>
    <mergeCell ref="O87:V87"/>
    <mergeCell ref="O82:V82"/>
    <mergeCell ref="O83:V83"/>
    <mergeCell ref="W82:X82"/>
    <mergeCell ref="W83:X83"/>
    <mergeCell ref="W87:X87"/>
    <mergeCell ref="C79:C83"/>
    <mergeCell ref="D79:E79"/>
    <mergeCell ref="F79:I79"/>
    <mergeCell ref="J79:N79"/>
    <mergeCell ref="D72:E72"/>
    <mergeCell ref="D73:E73"/>
    <mergeCell ref="D74:E74"/>
    <mergeCell ref="B75:B81"/>
    <mergeCell ref="D75:E75"/>
    <mergeCell ref="D76:E76"/>
    <mergeCell ref="D81:E81"/>
    <mergeCell ref="F81:I81"/>
    <mergeCell ref="J81:N81"/>
    <mergeCell ref="D80:E80"/>
    <mergeCell ref="F80:I80"/>
    <mergeCell ref="J80:N80"/>
    <mergeCell ref="F78:I78"/>
    <mergeCell ref="J78:N78"/>
    <mergeCell ref="D82:E82"/>
    <mergeCell ref="F82:I82"/>
    <mergeCell ref="J82:N82"/>
    <mergeCell ref="AI23:AI57"/>
    <mergeCell ref="B66:B72"/>
    <mergeCell ref="C66:C70"/>
    <mergeCell ref="D66:E66"/>
    <mergeCell ref="D67:E67"/>
    <mergeCell ref="D68:E68"/>
    <mergeCell ref="D69:E69"/>
    <mergeCell ref="D70:E70"/>
    <mergeCell ref="C72:C76"/>
    <mergeCell ref="AA23:AA25"/>
    <mergeCell ref="AG7:AG10"/>
    <mergeCell ref="AH7:AH9"/>
    <mergeCell ref="AI7:AI10"/>
    <mergeCell ref="D2:E2"/>
    <mergeCell ref="D3:E3"/>
    <mergeCell ref="D4:E4"/>
    <mergeCell ref="AD7:AD9"/>
    <mergeCell ref="AF7:AF10"/>
    <mergeCell ref="AD14:AD16"/>
    <mergeCell ref="AH14:AH17"/>
    <mergeCell ref="AD10:AD13"/>
    <mergeCell ref="AH10:AH13"/>
    <mergeCell ref="AC7:AC11"/>
    <mergeCell ref="AI11:AI14"/>
    <mergeCell ref="AC12:AC19"/>
    <mergeCell ref="AF13:AF16"/>
    <mergeCell ref="AI15:AI18"/>
    <mergeCell ref="AA17:AA20"/>
    <mergeCell ref="AH18:AH21"/>
    <mergeCell ref="AI19:AI22"/>
    <mergeCell ref="AA21:AA22"/>
    <mergeCell ref="AA14:AA16"/>
    <mergeCell ref="O78:V78"/>
    <mergeCell ref="W78:X78"/>
    <mergeCell ref="O79:V79"/>
    <mergeCell ref="O80:V80"/>
    <mergeCell ref="O81:V81"/>
    <mergeCell ref="AB10:AB16"/>
    <mergeCell ref="AA7:AA10"/>
    <mergeCell ref="AB7:AB9"/>
    <mergeCell ref="Y79:Z79"/>
    <mergeCell ref="Y80:Z80"/>
    <mergeCell ref="Y78:Z78"/>
    <mergeCell ref="Y81:Z81"/>
    <mergeCell ref="W79:X79"/>
    <mergeCell ref="W80:X80"/>
    <mergeCell ref="W81:X81"/>
    <mergeCell ref="AA11:AA13"/>
  </mergeCells>
  <phoneticPr fontId="2"/>
  <pageMargins left="0.7" right="0.7" top="0.75" bottom="0.75" header="0.3" footer="0.3"/>
  <pageSetup paperSize="9" scale="1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8B40557-F147-4E75-899E-5B4B24190F36}">
          <x14:formula1>
            <xm:f>選択リスト!$B$3:$B$6</xm:f>
          </x14:formula1>
          <xm:sqref>F7:Z64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F3C1D-E362-4A89-BD17-C03F2DD8DC25}">
  <sheetPr>
    <pageSetUpPr fitToPage="1"/>
  </sheetPr>
  <dimension ref="B2:M33"/>
  <sheetViews>
    <sheetView tabSelected="1" topLeftCell="A34" zoomScale="110" zoomScaleNormal="110" workbookViewId="0">
      <selection activeCell="N34" sqref="N34"/>
    </sheetView>
  </sheetViews>
  <sheetFormatPr defaultColWidth="8.625" defaultRowHeight="18.95" customHeight="1" outlineLevelCol="1" x14ac:dyDescent="0.7"/>
  <cols>
    <col min="1" max="1" width="8.625" style="1"/>
    <col min="2" max="2" width="7.75" style="1" customWidth="1"/>
    <col min="3" max="3" width="8.625" style="4" customWidth="1" outlineLevel="1"/>
    <col min="4" max="4" width="40.125" style="21" customWidth="1"/>
    <col min="5" max="8" width="10.5" style="1" customWidth="1"/>
    <col min="9" max="9" width="6.75" style="1" customWidth="1"/>
    <col min="10" max="13" width="10.5" style="1" customWidth="1"/>
    <col min="14" max="16384" width="8.625" style="1"/>
  </cols>
  <sheetData>
    <row r="2" spans="2:13" ht="18.95" customHeight="1" x14ac:dyDescent="0.7">
      <c r="B2" s="88" t="s">
        <v>72</v>
      </c>
      <c r="C2" s="90" t="s">
        <v>70</v>
      </c>
      <c r="D2" s="90"/>
      <c r="E2" s="76" t="s">
        <v>79</v>
      </c>
      <c r="F2" s="86"/>
      <c r="G2" s="86"/>
      <c r="H2" s="86"/>
      <c r="I2" s="77"/>
      <c r="J2" s="87" t="s">
        <v>80</v>
      </c>
      <c r="K2" s="87"/>
      <c r="L2" s="87"/>
      <c r="M2" s="87"/>
    </row>
    <row r="3" spans="2:13" ht="32.1" customHeight="1" x14ac:dyDescent="0.7">
      <c r="B3" s="89"/>
      <c r="C3" s="91"/>
      <c r="D3" s="91"/>
      <c r="E3" s="26" t="s">
        <v>77</v>
      </c>
      <c r="F3" s="44" t="s">
        <v>137</v>
      </c>
      <c r="G3" s="27" t="s">
        <v>78</v>
      </c>
      <c r="H3" s="29" t="s">
        <v>140</v>
      </c>
      <c r="I3" s="28" t="s">
        <v>48</v>
      </c>
      <c r="J3" s="26" t="s">
        <v>77</v>
      </c>
      <c r="K3" s="48" t="s">
        <v>137</v>
      </c>
      <c r="L3" s="47" t="s">
        <v>78</v>
      </c>
      <c r="M3" s="28" t="s">
        <v>140</v>
      </c>
    </row>
    <row r="4" spans="2:13" ht="36" customHeight="1" x14ac:dyDescent="0.7">
      <c r="B4" s="92" t="s">
        <v>74</v>
      </c>
      <c r="C4" s="40" t="s">
        <v>52</v>
      </c>
      <c r="D4" s="30" t="str">
        <f>'アンケート チェック項目 (放デイ)'!D3</f>
        <v>子どもの活動等のスペースが十分に確保されているか</v>
      </c>
      <c r="E4" s="31">
        <f>【ここね放デイ】集計シート!F$66</f>
        <v>32</v>
      </c>
      <c r="F4" s="45">
        <f>【ここね放デイ】集計シート!F$67</f>
        <v>3</v>
      </c>
      <c r="G4" s="32">
        <f>【ここね放デイ】集計シート!F$68</f>
        <v>1</v>
      </c>
      <c r="H4" s="33">
        <f>【ここね放デイ】集計シート!F$69</f>
        <v>0</v>
      </c>
      <c r="I4" s="52">
        <f>【ここね放デイ】集計シート!F$70</f>
        <v>36</v>
      </c>
      <c r="J4" s="34">
        <f>【ここね放デイ】集計シート!F$72</f>
        <v>0.88888888888888884</v>
      </c>
      <c r="K4" s="50">
        <f>【ここね放デイ】集計シート!F$73</f>
        <v>8.3333333333333329E-2</v>
      </c>
      <c r="L4" s="42">
        <f>【ここね放デイ】集計シート!F$74</f>
        <v>2.7777777777777776E-2</v>
      </c>
      <c r="M4" s="35">
        <f>【ここね放デイ】集計シート!F$75</f>
        <v>0</v>
      </c>
    </row>
    <row r="5" spans="2:13" ht="36" customHeight="1" x14ac:dyDescent="0.7">
      <c r="B5" s="93"/>
      <c r="C5" s="40" t="s">
        <v>53</v>
      </c>
      <c r="D5" s="30" t="str">
        <f>'アンケート チェック項目 (放デイ)'!D4</f>
        <v>職員の配置数や専門性は適切であるか</v>
      </c>
      <c r="E5" s="31">
        <f>【ここね放デイ】集計シート!G$66</f>
        <v>36</v>
      </c>
      <c r="F5" s="45">
        <f>【ここね放デイ】集計シート!G$67</f>
        <v>0</v>
      </c>
      <c r="G5" s="32">
        <f>【ここね放デイ】集計シート!G$68</f>
        <v>0</v>
      </c>
      <c r="H5" s="33">
        <f>【ここね放デイ】集計シート!G$69</f>
        <v>0</v>
      </c>
      <c r="I5" s="52">
        <f>【ここね放デイ】集計シート!G$70</f>
        <v>36</v>
      </c>
      <c r="J5" s="34">
        <f>【ここね放デイ】集計シート!G$72</f>
        <v>1</v>
      </c>
      <c r="K5" s="50">
        <f>【ここね放デイ】集計シート!G$73</f>
        <v>0</v>
      </c>
      <c r="L5" s="42">
        <f>【ここね放デイ】集計シート!G$74</f>
        <v>0</v>
      </c>
      <c r="M5" s="35">
        <f>【ここね放デイ】集計シート!G$75</f>
        <v>0</v>
      </c>
    </row>
    <row r="6" spans="2:13" ht="59.25" customHeight="1" x14ac:dyDescent="0.7">
      <c r="B6" s="93"/>
      <c r="C6" s="40" t="s">
        <v>54</v>
      </c>
      <c r="D6" s="30" t="str">
        <f>'アンケート チェック項目 (放デイ)'!D5</f>
        <v>事業所の設備等は、スロープや手すりの設置などバリアフリー化の配慮が適切になされているか</v>
      </c>
      <c r="E6" s="31">
        <f>【ここね放デイ】集計シート!H$66</f>
        <v>35</v>
      </c>
      <c r="F6" s="45">
        <f>【ここね放デイ】集計シート!H$67</f>
        <v>1</v>
      </c>
      <c r="G6" s="32">
        <f>【ここね放デイ】集計シート!H$68</f>
        <v>0</v>
      </c>
      <c r="H6" s="33">
        <f>【ここね放デイ】集計シート!H$69</f>
        <v>0</v>
      </c>
      <c r="I6" s="52">
        <f>【ここね放デイ】集計シート!H$70</f>
        <v>36</v>
      </c>
      <c r="J6" s="49">
        <f>【ここね放デイ】集計シート!H$72</f>
        <v>0.97222222222222221</v>
      </c>
      <c r="K6" s="50">
        <f>【ここね放デイ】集計シート!H$73</f>
        <v>2.7777777777777776E-2</v>
      </c>
      <c r="L6" s="42">
        <f>【ここね放デイ】集計シート!H$74</f>
        <v>0</v>
      </c>
      <c r="M6" s="35">
        <f>【ここね放デイ】集計シート!H$75</f>
        <v>0</v>
      </c>
    </row>
    <row r="7" spans="2:13" ht="45.95" customHeight="1" x14ac:dyDescent="0.7">
      <c r="B7" s="93"/>
      <c r="C7" s="40" t="s">
        <v>55</v>
      </c>
      <c r="D7" s="30" t="str">
        <f>'アンケート チェック項目 (放デイ)'!D6</f>
        <v>事業所の支援の質は適正であるか</v>
      </c>
      <c r="E7" s="31">
        <f>【ここね放デイ】集計シート!I$66</f>
        <v>36</v>
      </c>
      <c r="F7" s="45">
        <f>【ここね放デイ】集計シート!I$67</f>
        <v>0</v>
      </c>
      <c r="G7" s="32">
        <f>【ここね放デイ】集計シート!I$68</f>
        <v>0</v>
      </c>
      <c r="H7" s="33">
        <f>【ここね放デイ】集計シート!I$69</f>
        <v>0</v>
      </c>
      <c r="I7" s="52">
        <f>【ここね放デイ】集計シート!I$70</f>
        <v>36</v>
      </c>
      <c r="J7" s="43">
        <f>【ここね放デイ】集計シート!I$72</f>
        <v>1</v>
      </c>
      <c r="K7" s="50">
        <f>【ここね放デイ】集計シート!I$73</f>
        <v>0</v>
      </c>
      <c r="L7" s="42">
        <f>【ここね放デイ】集計シート!I$74</f>
        <v>0</v>
      </c>
      <c r="M7" s="35">
        <f>【ここね放デイ】集計シート!I$75</f>
        <v>0</v>
      </c>
    </row>
    <row r="8" spans="2:13" ht="45.95" customHeight="1" x14ac:dyDescent="0.7">
      <c r="B8" s="94" t="s">
        <v>113</v>
      </c>
      <c r="C8" s="40" t="s">
        <v>56</v>
      </c>
      <c r="D8" s="30" t="str">
        <f>'アンケート チェック項目 (放デイ)'!D7</f>
        <v>子どもと保護者のニーズや課題が客観的に分析された上で、放課後等デイサービス計画*1が作成されているか</v>
      </c>
      <c r="E8" s="31">
        <f>【ここね放デイ】集計シート!J$66</f>
        <v>36</v>
      </c>
      <c r="F8" s="45">
        <f>【ここね放デイ】集計シート!J$67</f>
        <v>0</v>
      </c>
      <c r="G8" s="32">
        <f>【ここね放デイ】集計シート!J$68</f>
        <v>0</v>
      </c>
      <c r="H8" s="33">
        <f>【ここね放デイ】集計シート!J$69</f>
        <v>0</v>
      </c>
      <c r="I8" s="52">
        <f>【ここね放デイ】集計シート!J$70</f>
        <v>36</v>
      </c>
      <c r="J8" s="43">
        <f>【ここね放デイ】集計シート!J$72</f>
        <v>1</v>
      </c>
      <c r="K8" s="50">
        <f>【ここね放デイ】集計シート!J$73</f>
        <v>0</v>
      </c>
      <c r="L8" s="42">
        <f>【ここね放デイ】集計シート!J$74</f>
        <v>0</v>
      </c>
      <c r="M8" s="35">
        <f>【ここね放デイ】集計シート!J$75</f>
        <v>0</v>
      </c>
    </row>
    <row r="9" spans="2:13" ht="95.25" customHeight="1" x14ac:dyDescent="0.7">
      <c r="B9" s="82"/>
      <c r="C9" s="40" t="s">
        <v>57</v>
      </c>
      <c r="D9" s="30" t="str">
        <f>'アンケート チェック項目 (放デイ)'!D8</f>
        <v>放課後等デイサービス計画に基づき、支援が実施されているか</v>
      </c>
      <c r="E9" s="31">
        <f>【ここね放デイ】集計シート!K$66</f>
        <v>36</v>
      </c>
      <c r="F9" s="45">
        <f>【ここね放デイ】集計シート!K$67</f>
        <v>0</v>
      </c>
      <c r="G9" s="32">
        <f>【ここね放デイ】集計シート!K$68</f>
        <v>0</v>
      </c>
      <c r="H9" s="33">
        <f>【ここね放デイ】集計シート!K$69</f>
        <v>0</v>
      </c>
      <c r="I9" s="52">
        <f>【ここね放デイ】集計シート!K$70</f>
        <v>36</v>
      </c>
      <c r="J9" s="43">
        <f>【ここね放デイ】集計シート!K$72</f>
        <v>1</v>
      </c>
      <c r="K9" s="50">
        <f>【ここね放デイ】集計シート!K$73</f>
        <v>0</v>
      </c>
      <c r="L9" s="42">
        <f>【ここね放デイ】集計シート!K$74</f>
        <v>0</v>
      </c>
      <c r="M9" s="35">
        <f>【ここね放デイ】集計シート!K$75</f>
        <v>0</v>
      </c>
    </row>
    <row r="10" spans="2:13" ht="39.75" customHeight="1" x14ac:dyDescent="0.7">
      <c r="B10" s="82"/>
      <c r="C10" s="40" t="s">
        <v>58</v>
      </c>
      <c r="D10" s="30" t="str">
        <f>'アンケート チェック項目 (放デイ)'!D9</f>
        <v>放課後等デイサービス計画に記載された目標が達成されているか</v>
      </c>
      <c r="E10" s="31">
        <f>【ここね放デイ】集計シート!L$66</f>
        <v>34</v>
      </c>
      <c r="F10" s="45">
        <f>【ここね放デイ】集計シート!L$67</f>
        <v>2</v>
      </c>
      <c r="G10" s="32">
        <f>【ここね放デイ】集計シート!L$68</f>
        <v>0</v>
      </c>
      <c r="H10" s="33">
        <f>【ここね放デイ】集計シート!L$69</f>
        <v>0</v>
      </c>
      <c r="I10" s="52">
        <f>【ここね放デイ】集計シート!L$70</f>
        <v>36</v>
      </c>
      <c r="J10" s="43">
        <f>【ここね放デイ】集計シート!L$72</f>
        <v>0.94444444444444442</v>
      </c>
      <c r="K10" s="50">
        <f>【ここね放デイ】集計シート!L$73</f>
        <v>5.5555555555555552E-2</v>
      </c>
      <c r="L10" s="42">
        <f>【ここね放デイ】集計シート!L$74</f>
        <v>0</v>
      </c>
      <c r="M10" s="35">
        <f>【ここね放デイ】集計シート!L$75</f>
        <v>0</v>
      </c>
    </row>
    <row r="11" spans="2:13" ht="36" customHeight="1" x14ac:dyDescent="0.7">
      <c r="B11" s="82"/>
      <c r="C11" s="40" t="s">
        <v>59</v>
      </c>
      <c r="D11" s="30" t="str">
        <f>'アンケート チェック項目 (放デイ)'!D10</f>
        <v>活動プログラム*2が固定化しないよう工夫されているか</v>
      </c>
      <c r="E11" s="31">
        <f>【ここね放デイ】集計シート!M$66</f>
        <v>36</v>
      </c>
      <c r="F11" s="45">
        <f>【ここね放デイ】集計シート!M$67</f>
        <v>0</v>
      </c>
      <c r="G11" s="32">
        <f>【ここね放デイ】集計シート!M$68</f>
        <v>0</v>
      </c>
      <c r="H11" s="33">
        <f>【ここね放デイ】集計シート!M$69</f>
        <v>0</v>
      </c>
      <c r="I11" s="52">
        <f>【ここね放デイ】集計シート!M$70</f>
        <v>36</v>
      </c>
      <c r="J11" s="43">
        <f>【ここね放デイ】集計シート!M$72</f>
        <v>1</v>
      </c>
      <c r="K11" s="50">
        <f>【ここね放デイ】集計シート!M$73</f>
        <v>0</v>
      </c>
      <c r="L11" s="42">
        <f>【ここね放デイ】集計シート!M$74</f>
        <v>0</v>
      </c>
      <c r="M11" s="35">
        <f>【ここね放デイ】集計シート!M$75</f>
        <v>0</v>
      </c>
    </row>
    <row r="12" spans="2:13" ht="39" customHeight="1" x14ac:dyDescent="0.7">
      <c r="B12" s="83"/>
      <c r="C12" s="40" t="s">
        <v>60</v>
      </c>
      <c r="D12" s="30" t="str">
        <f>'アンケート チェック項目 (放デイ)'!D11</f>
        <v>放課後児童クラブや児童館との交流や、障害のない子どもと活動する機会があるか</v>
      </c>
      <c r="E12" s="31">
        <f>【ここね放デイ】集計シート!N$66</f>
        <v>12</v>
      </c>
      <c r="F12" s="45">
        <f>【ここね放デイ】集計シート!N$67</f>
        <v>14</v>
      </c>
      <c r="G12" s="32">
        <f>【ここね放デイ】集計シート!N$68</f>
        <v>9</v>
      </c>
      <c r="H12" s="33">
        <f>【ここね放デイ】集計シート!N$69</f>
        <v>1</v>
      </c>
      <c r="I12" s="52">
        <f>【ここね放デイ】集計シート!N$70</f>
        <v>36</v>
      </c>
      <c r="J12" s="43">
        <f>【ここね放デイ】集計シート!N$72</f>
        <v>0.33333333333333331</v>
      </c>
      <c r="K12" s="50">
        <f>【ここね放デイ】集計シート!N$73</f>
        <v>0.3888888888888889</v>
      </c>
      <c r="L12" s="42">
        <f>【ここね放デイ】集計シート!N$74</f>
        <v>0.25</v>
      </c>
      <c r="M12" s="35">
        <f>【ここね放デイ】集計シート!N$75</f>
        <v>2.7777777777777776E-2</v>
      </c>
    </row>
    <row r="13" spans="2:13" ht="45.95" customHeight="1" x14ac:dyDescent="0.7">
      <c r="B13" s="94" t="s">
        <v>114</v>
      </c>
      <c r="C13" s="40" t="s">
        <v>61</v>
      </c>
      <c r="D13" s="30" t="str">
        <f>'アンケート チェック項目 (放デイ)'!D12</f>
        <v xml:space="preserve">支援の内容、利用者負担等について丁寧な説明がなされたか </v>
      </c>
      <c r="E13" s="31">
        <f>【ここね放デイ】集計シート!O$66</f>
        <v>36</v>
      </c>
      <c r="F13" s="45">
        <f>【ここね放デイ】集計シート!O$67</f>
        <v>0</v>
      </c>
      <c r="G13" s="32">
        <f>【ここね放デイ】集計シート!O$68</f>
        <v>0</v>
      </c>
      <c r="H13" s="33">
        <f>【ここね放デイ】集計シート!O$69</f>
        <v>0</v>
      </c>
      <c r="I13" s="52">
        <f>【ここね放デイ】集計シート!O$70</f>
        <v>36</v>
      </c>
      <c r="J13" s="43">
        <f>【ここね放デイ】集計シート!O$72</f>
        <v>1</v>
      </c>
      <c r="K13" s="50">
        <f>【ここね放デイ】集計シート!O$73</f>
        <v>0</v>
      </c>
      <c r="L13" s="42">
        <f>【ここね放デイ】集計シート!O$74</f>
        <v>0</v>
      </c>
      <c r="M13" s="35">
        <f>【ここね放デイ】集計シート!O$75</f>
        <v>0</v>
      </c>
    </row>
    <row r="14" spans="2:13" ht="69" customHeight="1" x14ac:dyDescent="0.7">
      <c r="B14" s="82"/>
      <c r="C14" s="40" t="s">
        <v>62</v>
      </c>
      <c r="D14" s="30" t="str">
        <f>'アンケート チェック項目 (放デイ)'!D13</f>
        <v xml:space="preserve">日頃から子どもの状況を保護者と伝え合い、子どもの発達の状況や課題について共通理解ができているか </v>
      </c>
      <c r="E14" s="31">
        <f>【ここね放デイ】集計シート!P$66</f>
        <v>36</v>
      </c>
      <c r="F14" s="45">
        <f>【ここね放デイ】集計シート!P$67</f>
        <v>0</v>
      </c>
      <c r="G14" s="32">
        <f>【ここね放デイ】集計シート!P$68</f>
        <v>0</v>
      </c>
      <c r="H14" s="33">
        <f>【ここね放デイ】集計シート!P$69</f>
        <v>0</v>
      </c>
      <c r="I14" s="52">
        <f>【ここね放デイ】集計シート!P$70</f>
        <v>36</v>
      </c>
      <c r="J14" s="43">
        <f>【ここね放デイ】集計シート!P$72</f>
        <v>1</v>
      </c>
      <c r="K14" s="50">
        <f>【ここね放デイ】集計シート!P$73</f>
        <v>0</v>
      </c>
      <c r="L14" s="42">
        <f>【ここね放デイ】集計シート!P$74</f>
        <v>0</v>
      </c>
      <c r="M14" s="35">
        <f>【ここね放デイ】集計シート!P$75</f>
        <v>0</v>
      </c>
    </row>
    <row r="15" spans="2:13" ht="37.5" customHeight="1" x14ac:dyDescent="0.7">
      <c r="B15" s="82"/>
      <c r="C15" s="40" t="s">
        <v>63</v>
      </c>
      <c r="D15" s="30" t="str">
        <f>'アンケート チェック項目 (放デイ)'!D14</f>
        <v xml:space="preserve">保護者に対して面談や、育児に関する助言等の支援が行われているか </v>
      </c>
      <c r="E15" s="31">
        <f>【ここね放デイ】集計シート!Q$66</f>
        <v>35</v>
      </c>
      <c r="F15" s="45">
        <f>【ここね放デイ】集計シート!Q$67</f>
        <v>1</v>
      </c>
      <c r="G15" s="32">
        <f>【ここね放デイ】集計シート!Q$68</f>
        <v>0</v>
      </c>
      <c r="H15" s="33">
        <f>【ここね放デイ】集計シート!Q$69</f>
        <v>0</v>
      </c>
      <c r="I15" s="52">
        <f>【ここね放デイ】集計シート!Q$70</f>
        <v>36</v>
      </c>
      <c r="J15" s="43">
        <f>【ここね放デイ】集計シート!Q$72</f>
        <v>0.97222222222222221</v>
      </c>
      <c r="K15" s="50">
        <f>【ここね放デイ】集計シート!Q$73</f>
        <v>2.7777777777777776E-2</v>
      </c>
      <c r="L15" s="42">
        <f>【ここね放デイ】集計シート!Q$74</f>
        <v>0</v>
      </c>
      <c r="M15" s="35">
        <f>【ここね放デイ】集計シート!Q$75</f>
        <v>0</v>
      </c>
    </row>
    <row r="16" spans="2:13" ht="48.75" customHeight="1" x14ac:dyDescent="0.7">
      <c r="B16" s="82"/>
      <c r="C16" s="40" t="s">
        <v>64</v>
      </c>
      <c r="D16" s="30" t="str">
        <f>'アンケート チェック項目 (放デイ)'!D15</f>
        <v>父母の会の活動の支援や、保護者会等の開催等により保護者同士の連携が支援されているか</v>
      </c>
      <c r="E16" s="31">
        <f>【ここね放デイ】集計シート!R$66</f>
        <v>24</v>
      </c>
      <c r="F16" s="45">
        <f>【ここね放デイ】集計シート!R$67</f>
        <v>8</v>
      </c>
      <c r="G16" s="32">
        <f>【ここね放デイ】集計シート!R$68</f>
        <v>4</v>
      </c>
      <c r="H16" s="33">
        <f>【ここね放デイ】集計シート!R$69</f>
        <v>0</v>
      </c>
      <c r="I16" s="52">
        <f>【ここね放デイ】集計シート!R$70</f>
        <v>36</v>
      </c>
      <c r="J16" s="43">
        <f>【ここね放デイ】集計シート!R$72</f>
        <v>0.66666666666666663</v>
      </c>
      <c r="K16" s="50">
        <f>【ここね放デイ】集計シート!R$73</f>
        <v>0.22222222222222221</v>
      </c>
      <c r="L16" s="42">
        <f>【ここね放デイ】集計シート!R$74</f>
        <v>0.1111111111111111</v>
      </c>
      <c r="M16" s="35">
        <f>【ここね放デイ】集計シート!R$75</f>
        <v>0</v>
      </c>
    </row>
    <row r="17" spans="2:13" ht="36" customHeight="1" x14ac:dyDescent="0.7">
      <c r="B17" s="82"/>
      <c r="C17" s="40" t="s">
        <v>65</v>
      </c>
      <c r="D17" s="30" t="str">
        <f>'アンケート チェック項目 (放デイ)'!D16</f>
        <v>子どもや保護者からの苦情について、対応の体制を整備するとともに、子どもや保護者に周知・説明し、苦情があった場合に迅速かつ適切に対応しているか</v>
      </c>
      <c r="E17" s="31">
        <f>【ここね放デイ】集計シート!S$66</f>
        <v>32</v>
      </c>
      <c r="F17" s="45">
        <f>【ここね放デイ】集計シート!S$67</f>
        <v>4</v>
      </c>
      <c r="G17" s="32">
        <f>【ここね放デイ】集計シート!S$68</f>
        <v>0</v>
      </c>
      <c r="H17" s="33">
        <f>【ここね放デイ】集計シート!S$69</f>
        <v>0</v>
      </c>
      <c r="I17" s="52">
        <f>【ここね放デイ】集計シート!S$70</f>
        <v>36</v>
      </c>
      <c r="J17" s="43">
        <f>【ここね放デイ】集計シート!S$72</f>
        <v>0.88888888888888884</v>
      </c>
      <c r="K17" s="50">
        <f>【ここね放デイ】集計シート!S$73</f>
        <v>0.1111111111111111</v>
      </c>
      <c r="L17" s="42">
        <f>【ここね放デイ】集計シート!S$74</f>
        <v>0</v>
      </c>
      <c r="M17" s="35">
        <f>【ここね放デイ】集計シート!S$75</f>
        <v>0</v>
      </c>
    </row>
    <row r="18" spans="2:13" ht="42.75" customHeight="1" x14ac:dyDescent="0.7">
      <c r="B18" s="82"/>
      <c r="C18" s="40" t="s">
        <v>66</v>
      </c>
      <c r="D18" s="30" t="str">
        <f>'アンケート チェック項目 (放デイ)'!D17</f>
        <v xml:space="preserve">子どもや保護者との意思の疎通や情報伝達
のための配慮がなされているか </v>
      </c>
      <c r="E18" s="31">
        <f>【ここね放デイ】集計シート!T$66</f>
        <v>36</v>
      </c>
      <c r="F18" s="45">
        <f>【ここね放デイ】集計シート!T$67</f>
        <v>0</v>
      </c>
      <c r="G18" s="32">
        <f>【ここね放デイ】集計シート!T$68</f>
        <v>0</v>
      </c>
      <c r="H18" s="33">
        <f>【ここね放デイ】集計シート!T$69</f>
        <v>0</v>
      </c>
      <c r="I18" s="52">
        <f>【ここね放デイ】集計シート!T$70</f>
        <v>36</v>
      </c>
      <c r="J18" s="43">
        <f>【ここね放デイ】集計シート!T$72</f>
        <v>1</v>
      </c>
      <c r="K18" s="50">
        <f>【ここね放デイ】集計シート!T$73</f>
        <v>0</v>
      </c>
      <c r="L18" s="42">
        <f>【ここね放デイ】集計シート!T$74</f>
        <v>0</v>
      </c>
      <c r="M18" s="35">
        <f>【ここね放デイ】集計シート!T$75</f>
        <v>0</v>
      </c>
    </row>
    <row r="19" spans="2:13" ht="67.5" customHeight="1" x14ac:dyDescent="0.7">
      <c r="B19" s="82"/>
      <c r="C19" s="40" t="s">
        <v>67</v>
      </c>
      <c r="D19" s="30" t="str">
        <f>'アンケート チェック項目 (放デイ)'!D18</f>
        <v>定期的に会報やホームページ等で、活動概要や行事予定、連絡体制等の情報や業務に関する自己評価の結果を子どもや保護者に対して発信しているか</v>
      </c>
      <c r="E19" s="31">
        <f>【ここね放デイ】集計シート!U$66</f>
        <v>36</v>
      </c>
      <c r="F19" s="45">
        <f>【ここね放デイ】集計シート!U$67</f>
        <v>0</v>
      </c>
      <c r="G19" s="32">
        <f>【ここね放デイ】集計シート!U$68</f>
        <v>0</v>
      </c>
      <c r="H19" s="33">
        <f>【ここね放デイ】集計シート!U$69</f>
        <v>0</v>
      </c>
      <c r="I19" s="52">
        <f>【ここね放デイ】集計シート!U$70</f>
        <v>36</v>
      </c>
      <c r="J19" s="43">
        <f>【ここね放デイ】集計シート!U$72</f>
        <v>1</v>
      </c>
      <c r="K19" s="50">
        <f>【ここね放デイ】集計シート!U$73</f>
        <v>0</v>
      </c>
      <c r="L19" s="42">
        <f>【ここね放デイ】集計シート!U$74</f>
        <v>0</v>
      </c>
      <c r="M19" s="35">
        <f>【ここね放デイ】集計シート!U$75</f>
        <v>0</v>
      </c>
    </row>
    <row r="20" spans="2:13" ht="39" customHeight="1" x14ac:dyDescent="0.7">
      <c r="B20" s="82"/>
      <c r="C20" s="40" t="s">
        <v>68</v>
      </c>
      <c r="D20" s="30" t="str">
        <f>'アンケート チェック項目 (放デイ)'!D19</f>
        <v>個人情報に十分注意しているか</v>
      </c>
      <c r="E20" s="31">
        <f>【ここね放デイ】集計シート!V$66</f>
        <v>36</v>
      </c>
      <c r="F20" s="45">
        <f>【ここね放デイ】集計シート!V$67</f>
        <v>0</v>
      </c>
      <c r="G20" s="32">
        <f>【ここね放デイ】集計シート!V$68</f>
        <v>0</v>
      </c>
      <c r="H20" s="33">
        <f>【ここね放デイ】集計シート!V$69</f>
        <v>0</v>
      </c>
      <c r="I20" s="52">
        <f>【ここね放デイ】集計シート!V$70</f>
        <v>36</v>
      </c>
      <c r="J20" s="43">
        <f>【ここね放デイ】集計シート!V$72</f>
        <v>1</v>
      </c>
      <c r="K20" s="50">
        <f>【ここね放デイ】集計シート!V$73</f>
        <v>0</v>
      </c>
      <c r="L20" s="42">
        <f>【ここね放デイ】集計シート!V$74</f>
        <v>0</v>
      </c>
      <c r="M20" s="35">
        <f>【ここね放デイ】集計シート!V$75</f>
        <v>0</v>
      </c>
    </row>
    <row r="21" spans="2:13" ht="57.75" customHeight="1" x14ac:dyDescent="0.7">
      <c r="B21" s="120" t="s">
        <v>76</v>
      </c>
      <c r="C21" s="40" t="s">
        <v>69</v>
      </c>
      <c r="D21" s="30" t="str">
        <f>'アンケート チェック項目 (放デイ)'!D20</f>
        <v>緊急時対応マニュアル、防犯マニュアル、感染症対応マニュアルを策定し、保護者に周知・説明されているか</v>
      </c>
      <c r="E21" s="31">
        <f>【ここね放デイ】集計シート!W$66</f>
        <v>32</v>
      </c>
      <c r="F21" s="45">
        <f>【ここね放デイ】集計シート!W$67</f>
        <v>3</v>
      </c>
      <c r="G21" s="32">
        <f>【ここね放デイ】集計シート!W$68</f>
        <v>0</v>
      </c>
      <c r="H21" s="33">
        <f>【ここね放デイ】集計シート!W$69</f>
        <v>1</v>
      </c>
      <c r="I21" s="52">
        <f>【ここね放デイ】集計シート!W$70</f>
        <v>36</v>
      </c>
      <c r="J21" s="43">
        <f>【ここね放デイ】集計シート!W$72</f>
        <v>0.88888888888888884</v>
      </c>
      <c r="K21" s="50">
        <f>【ここね放デイ】集計シート!W$73</f>
        <v>8.3333333333333329E-2</v>
      </c>
      <c r="L21" s="42">
        <f>【ここね放デイ】集計シート!W$74</f>
        <v>0</v>
      </c>
      <c r="M21" s="35">
        <f>【ここね放デイ】集計シート!W$75</f>
        <v>2.7777777777777776E-2</v>
      </c>
    </row>
    <row r="22" spans="2:13" ht="36" customHeight="1" x14ac:dyDescent="0.7">
      <c r="B22" s="121"/>
      <c r="C22" s="40" t="s">
        <v>107</v>
      </c>
      <c r="D22" s="30" t="str">
        <f>'アンケート チェック項目 (放デイ)'!D21</f>
        <v>非常災害の発生に備え、定期的に避難、救出、その他必要な訓練が行われているか</v>
      </c>
      <c r="E22" s="31">
        <f>【ここね放デイ】集計シート!X$66</f>
        <v>32</v>
      </c>
      <c r="F22" s="45">
        <f>【ここね放デイ】集計シート!X$67</f>
        <v>4</v>
      </c>
      <c r="G22" s="32">
        <f>【ここね放デイ】集計シート!X$68</f>
        <v>0</v>
      </c>
      <c r="H22" s="33">
        <f>【ここね放デイ】集計シート!X$69</f>
        <v>0</v>
      </c>
      <c r="I22" s="52">
        <f>【ここね放デイ】集計シート!X$70</f>
        <v>36</v>
      </c>
      <c r="J22" s="43">
        <f>【ここね放デイ】集計シート!X$72</f>
        <v>0.88888888888888884</v>
      </c>
      <c r="K22" s="50">
        <f>【ここね放デイ】集計シート!X$73</f>
        <v>0.1111111111111111</v>
      </c>
      <c r="L22" s="42">
        <f>【ここね放デイ】集計シート!X$74</f>
        <v>0</v>
      </c>
      <c r="M22" s="35">
        <f>【ここね放デイ】集計シート!X$75</f>
        <v>0</v>
      </c>
    </row>
    <row r="23" spans="2:13" ht="57.75" customHeight="1" x14ac:dyDescent="0.7">
      <c r="B23" s="82" t="s">
        <v>116</v>
      </c>
      <c r="C23" s="40" t="s">
        <v>82</v>
      </c>
      <c r="D23" s="30" t="str">
        <f>'アンケート チェック項目 (放デイ)'!D22</f>
        <v xml:space="preserve">子どもは通所を楽しみにしているか </v>
      </c>
      <c r="E23" s="31">
        <f>【ここね放デイ】集計シート!Y$66</f>
        <v>35</v>
      </c>
      <c r="F23" s="45">
        <f>【ここね放デイ】集計シート!Y$67</f>
        <v>1</v>
      </c>
      <c r="G23" s="32">
        <f>【ここね放デイ】集計シート!Y$68</f>
        <v>0</v>
      </c>
      <c r="H23" s="33">
        <f>【ここね放デイ】集計シート!Y$69</f>
        <v>0</v>
      </c>
      <c r="I23" s="52">
        <f>【ここね放デイ】集計シート!Y$70</f>
        <v>36</v>
      </c>
      <c r="J23" s="43">
        <f>【ここね放デイ】集計シート!Y$72</f>
        <v>0.97222222222222221</v>
      </c>
      <c r="K23" s="50">
        <f>【ここね放デイ】集計シート!Y$73</f>
        <v>2.7777777777777776E-2</v>
      </c>
      <c r="L23" s="42">
        <f>【ここね放デイ】集計シート!Y$74</f>
        <v>0</v>
      </c>
      <c r="M23" s="35">
        <f>【ここね放デイ】集計シート!Y$75</f>
        <v>0</v>
      </c>
    </row>
    <row r="24" spans="2:13" ht="45.95" customHeight="1" x14ac:dyDescent="0.7">
      <c r="B24" s="83"/>
      <c r="C24" s="40" t="s">
        <v>83</v>
      </c>
      <c r="D24" s="30" t="str">
        <f>'アンケート チェック項目 (放デイ)'!D23</f>
        <v>事業所の支援に満足しているか</v>
      </c>
      <c r="E24" s="31">
        <f>【ここね放デイ】集計シート!Z$66</f>
        <v>36</v>
      </c>
      <c r="F24" s="45">
        <f>【ここね放デイ】集計シート!Z$67</f>
        <v>0</v>
      </c>
      <c r="G24" s="32">
        <f>【ここね放デイ】集計シート!Z$68</f>
        <v>0</v>
      </c>
      <c r="H24" s="33">
        <f>【ここね放デイ】集計シート!Z$69</f>
        <v>0</v>
      </c>
      <c r="I24" s="52">
        <f>【ここね放デイ】集計シート!Z$70</f>
        <v>36</v>
      </c>
      <c r="J24" s="43">
        <f>【ここね放デイ】集計シート!Z$72</f>
        <v>1</v>
      </c>
      <c r="K24" s="50">
        <f>【ここね放デイ】集計シート!Z$73</f>
        <v>0</v>
      </c>
      <c r="L24" s="42">
        <f>【ここね放デイ】集計シート!Z$74</f>
        <v>0</v>
      </c>
      <c r="M24" s="35">
        <f>【ここね放デイ】集計シート!Z$75</f>
        <v>0</v>
      </c>
    </row>
    <row r="27" spans="2:13" ht="18.95" customHeight="1" x14ac:dyDescent="0.7">
      <c r="B27" s="36"/>
      <c r="C27" s="37"/>
      <c r="D27" s="84" t="s">
        <v>81</v>
      </c>
      <c r="E27" s="76" t="s">
        <v>79</v>
      </c>
      <c r="F27" s="86"/>
      <c r="G27" s="86"/>
      <c r="H27" s="86"/>
      <c r="I27" s="77"/>
      <c r="J27" s="87" t="s">
        <v>80</v>
      </c>
      <c r="K27" s="87"/>
      <c r="L27" s="87"/>
      <c r="M27" s="87"/>
    </row>
    <row r="28" spans="2:13" ht="32.1" customHeight="1" x14ac:dyDescent="0.7">
      <c r="B28" s="36"/>
      <c r="C28" s="37"/>
      <c r="D28" s="85"/>
      <c r="E28" s="26" t="s">
        <v>77</v>
      </c>
      <c r="F28" s="44" t="s">
        <v>137</v>
      </c>
      <c r="G28" s="27" t="s">
        <v>78</v>
      </c>
      <c r="H28" s="29" t="s">
        <v>138</v>
      </c>
      <c r="I28" s="28" t="s">
        <v>48</v>
      </c>
      <c r="J28" s="39" t="s">
        <v>77</v>
      </c>
      <c r="K28" s="27" t="s">
        <v>137</v>
      </c>
      <c r="L28" s="44" t="s">
        <v>78</v>
      </c>
      <c r="M28" s="28" t="s">
        <v>138</v>
      </c>
    </row>
    <row r="29" spans="2:13" ht="31.5" customHeight="1" x14ac:dyDescent="0.7">
      <c r="B29" s="21"/>
      <c r="C29" s="21"/>
      <c r="D29" s="38" t="str">
        <f>B4</f>
        <v>環境・体制整備</v>
      </c>
      <c r="E29" s="53">
        <f>【ここね放デイ】集計シート!F$79</f>
        <v>139</v>
      </c>
      <c r="F29" s="32">
        <f>【ここね放デイ】集計シート!F$80</f>
        <v>4</v>
      </c>
      <c r="G29" s="32">
        <f>【ここね放デイ】集計シート!F$81</f>
        <v>1</v>
      </c>
      <c r="H29" s="33">
        <f>【ここね放デイ】集計シート!F$82</f>
        <v>0</v>
      </c>
      <c r="I29" s="52">
        <f>【ここね放デイ】集計シート!F$83</f>
        <v>144</v>
      </c>
      <c r="J29" s="43">
        <f>【ここね放デイ】集計シート!F$85</f>
        <v>0.96527777777777779</v>
      </c>
      <c r="K29" s="50">
        <f>【ここね放デイ】集計シート!F$86</f>
        <v>2.7777777777777776E-2</v>
      </c>
      <c r="L29" s="51">
        <f>【ここね放デイ】集計シート!F$87</f>
        <v>6.9444444444444441E-3</v>
      </c>
      <c r="M29" s="35">
        <f>【ここね放デイ】集計シート!F$88</f>
        <v>0</v>
      </c>
    </row>
    <row r="30" spans="2:13" ht="31.5" customHeight="1" x14ac:dyDescent="0.7">
      <c r="C30" s="1"/>
      <c r="D30" s="41" t="str">
        <f>B8</f>
        <v>適切な支援の提供</v>
      </c>
      <c r="E30" s="31">
        <f>【ここね放デイ】集計シート!J$79</f>
        <v>154</v>
      </c>
      <c r="F30" s="45">
        <f>【ここね放デイ】集計シート!J$80</f>
        <v>16</v>
      </c>
      <c r="G30" s="32">
        <f>【ここね放デイ】集計シート!J$81</f>
        <v>9</v>
      </c>
      <c r="H30" s="33">
        <f>【ここね放デイ】集計シート!J$82</f>
        <v>1</v>
      </c>
      <c r="I30" s="52">
        <f>【ここね放デイ】集計シート!J$83</f>
        <v>180</v>
      </c>
      <c r="J30" s="43">
        <f>【ここね放デイ】集計シート!J$85</f>
        <v>0.85555555555555551</v>
      </c>
      <c r="K30" s="50">
        <f>【ここね放デイ】集計シート!J$86</f>
        <v>8.8888888888888892E-2</v>
      </c>
      <c r="L30" s="51">
        <f>【ここね放デイ】集計シート!J$87</f>
        <v>0.05</v>
      </c>
      <c r="M30" s="35">
        <f>【ここね放デイ】集計シート!J$88</f>
        <v>5.5555555555555558E-3</v>
      </c>
    </row>
    <row r="31" spans="2:13" ht="31.5" customHeight="1" x14ac:dyDescent="0.7">
      <c r="C31" s="1"/>
      <c r="D31" s="41" t="str">
        <f>B13</f>
        <v>保護者への説明等</v>
      </c>
      <c r="E31" s="31">
        <f>【ここね放デイ】集計シート!O$79</f>
        <v>271</v>
      </c>
      <c r="F31" s="45">
        <f>【ここね放デイ】集計シート!O$80</f>
        <v>13</v>
      </c>
      <c r="G31" s="32">
        <f>【ここね放デイ】集計シート!O$81</f>
        <v>4</v>
      </c>
      <c r="H31" s="33">
        <f>【ここね放デイ】集計シート!O$82</f>
        <v>0</v>
      </c>
      <c r="I31" s="52">
        <f>【ここね放デイ】集計シート!O$83</f>
        <v>288</v>
      </c>
      <c r="J31" s="43">
        <f>【ここね放デイ】集計シート!O$85</f>
        <v>0.94097222222222221</v>
      </c>
      <c r="K31" s="50">
        <f>【ここね放デイ】集計シート!O$86</f>
        <v>4.5138888888888888E-2</v>
      </c>
      <c r="L31" s="51">
        <f>【ここね放デイ】集計シート!O$87</f>
        <v>1.3888888888888888E-2</v>
      </c>
      <c r="M31" s="35">
        <f>【ここね放デイ】集計シート!O$88</f>
        <v>0</v>
      </c>
    </row>
    <row r="32" spans="2:13" ht="31.5" customHeight="1" x14ac:dyDescent="0.7">
      <c r="B32" s="36"/>
      <c r="C32" s="36"/>
      <c r="D32" s="39" t="str">
        <f>B21</f>
        <v>非常時等の対応</v>
      </c>
      <c r="E32" s="31">
        <f>【ここね放デイ】集計シート!W$79</f>
        <v>64</v>
      </c>
      <c r="F32" s="45">
        <f>【ここね放デイ】集計シート!W$80</f>
        <v>7</v>
      </c>
      <c r="G32" s="32">
        <f>【ここね放デイ】集計シート!W$81</f>
        <v>0</v>
      </c>
      <c r="H32" s="33">
        <f>【ここね放デイ】集計シート!W$82</f>
        <v>1</v>
      </c>
      <c r="I32" s="52">
        <f>【ここね放デイ】集計シート!W$83</f>
        <v>72</v>
      </c>
      <c r="J32" s="43">
        <f>【ここね放デイ】集計シート!W$85</f>
        <v>0.88888888888888884</v>
      </c>
      <c r="K32" s="50">
        <f>【ここね放デイ】集計シート!W$86</f>
        <v>9.7222222222222224E-2</v>
      </c>
      <c r="L32" s="42">
        <f>【ここね放デイ】集計シート!W$87</f>
        <v>0</v>
      </c>
      <c r="M32" s="35">
        <f>【ここね放デイ】集計シート!W$88</f>
        <v>1.3888888888888888E-2</v>
      </c>
    </row>
    <row r="33" spans="2:13" ht="31.5" customHeight="1" x14ac:dyDescent="0.7">
      <c r="B33" s="36"/>
      <c r="C33" s="36"/>
      <c r="D33" s="39" t="str">
        <f>B23</f>
        <v>満足度</v>
      </c>
      <c r="E33" s="31">
        <f>【ここね放デイ】集計シート!Y$79</f>
        <v>71</v>
      </c>
      <c r="F33" s="45">
        <f>【ここね放デイ】集計シート!Y$80</f>
        <v>1</v>
      </c>
      <c r="G33" s="32">
        <f>【ここね放デイ】集計シート!Y$81</f>
        <v>0</v>
      </c>
      <c r="H33" s="33">
        <f>【ここね放デイ】集計シート!Y$82</f>
        <v>0</v>
      </c>
      <c r="I33" s="52">
        <f>【ここね放デイ】集計シート!Y$83</f>
        <v>72</v>
      </c>
      <c r="J33" s="43">
        <f>【ここね放デイ】集計シート!Y$85</f>
        <v>0.98611111111111116</v>
      </c>
      <c r="K33" s="50">
        <f>【ここね放デイ】集計シート!Y$86</f>
        <v>1.3888888888888888E-2</v>
      </c>
      <c r="L33" s="42">
        <f>【ここね放デイ】集計シート!Y$87</f>
        <v>0</v>
      </c>
      <c r="M33" s="35">
        <f>【ここね放デイ】集計シート!Y$88</f>
        <v>0</v>
      </c>
    </row>
  </sheetData>
  <mergeCells count="12">
    <mergeCell ref="J27:M27"/>
    <mergeCell ref="B2:B3"/>
    <mergeCell ref="C2:D3"/>
    <mergeCell ref="E2:I2"/>
    <mergeCell ref="J2:M2"/>
    <mergeCell ref="B4:B7"/>
    <mergeCell ref="B8:B12"/>
    <mergeCell ref="B23:B24"/>
    <mergeCell ref="D27:D28"/>
    <mergeCell ref="E27:I27"/>
    <mergeCell ref="B13:B20"/>
    <mergeCell ref="B21:B22"/>
  </mergeCells>
  <phoneticPr fontId="2"/>
  <pageMargins left="0.7" right="0.7" top="0.75" bottom="0.75" header="0.3" footer="0.3"/>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【ここね】集計シート</vt:lpstr>
      <vt:lpstr>【ここね】報告シート</vt:lpstr>
      <vt:lpstr>【ここね江戸川】集計シート</vt:lpstr>
      <vt:lpstr>【ここね江戸川】報告シート</vt:lpstr>
      <vt:lpstr>【ここね篠崎】集計シート</vt:lpstr>
      <vt:lpstr>【ここね篠崎】報告シート</vt:lpstr>
      <vt:lpstr>アンケート チェック項目</vt:lpstr>
      <vt:lpstr>【ここね放デイ】集計シート</vt:lpstr>
      <vt:lpstr>【ここね放デイ】報告シート</vt:lpstr>
      <vt:lpstr>アンケート チェック項目 (放デイ)</vt:lpstr>
      <vt:lpstr>選択リスト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hajime</dc:creator>
  <cp:lastModifiedBy>e-mori</cp:lastModifiedBy>
  <cp:lastPrinted>2023-02-28T08:32:27Z</cp:lastPrinted>
  <dcterms:created xsi:type="dcterms:W3CDTF">2018-02-15T04:55:55Z</dcterms:created>
  <dcterms:modified xsi:type="dcterms:W3CDTF">2024-02-29T14:39:23Z</dcterms:modified>
</cp:coreProperties>
</file>